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defaultThemeVersion="124226"/>
  <mc:AlternateContent xmlns:mc="http://schemas.openxmlformats.org/markup-compatibility/2006">
    <mc:Choice Requires="x15">
      <x15ac:absPath xmlns:x15ac="http://schemas.microsoft.com/office/spreadsheetml/2010/11/ac" url="C:\Users\MiranC\Documents\PODATKI ANDRAZ\02B_ Izgradnja mrliške vežice 2025\"/>
    </mc:Choice>
  </mc:AlternateContent>
  <xr:revisionPtr revIDLastSave="0" documentId="13_ncr:1_{15A10D7B-3043-4C62-ADD3-FDA78FD93F7B}" xr6:coauthVersionLast="47" xr6:coauthVersionMax="47" xr10:uidLastSave="{00000000-0000-0000-0000-000000000000}"/>
  <bookViews>
    <workbookView xWindow="-120" yWindow="-120" windowWidth="29040" windowHeight="15840" xr2:uid="{00000000-000D-0000-FFFF-FFFF00000000}"/>
  </bookViews>
  <sheets>
    <sheet name="Gradbeni del" sheetId="1" r:id="rId1"/>
  </sheets>
  <definedNames>
    <definedName name="_xlnm.Print_Area" localSheetId="0">'Gradbeni del'!$A$1:$F$263</definedName>
    <definedName name="_xlnm.Print_Titles" localSheetId="0">'Gradbeni del'!$1:$1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5" i="1" l="1"/>
  <c r="F136" i="1"/>
  <c r="F137" i="1"/>
  <c r="F129" i="1"/>
  <c r="F112" i="1"/>
  <c r="F113" i="1"/>
  <c r="F114" i="1"/>
  <c r="F115" i="1"/>
  <c r="F116" i="1"/>
  <c r="F117" i="1"/>
  <c r="F118" i="1"/>
  <c r="F119" i="1"/>
  <c r="F120" i="1"/>
  <c r="F121" i="1"/>
  <c r="F86" i="1"/>
  <c r="F66" i="1"/>
  <c r="F67" i="1"/>
  <c r="F68" i="1"/>
  <c r="F69" i="1"/>
  <c r="F70" i="1"/>
  <c r="F71" i="1"/>
  <c r="F72" i="1"/>
  <c r="F73" i="1"/>
  <c r="F74" i="1"/>
  <c r="F75" i="1"/>
  <c r="F76" i="1"/>
  <c r="F77" i="1"/>
  <c r="F78" i="1"/>
  <c r="F65" i="1"/>
  <c r="F38" i="1"/>
  <c r="F20" i="1"/>
  <c r="F92" i="1"/>
  <c r="F85" i="1"/>
  <c r="F226" i="1"/>
  <c r="F228" i="1"/>
  <c r="F223" i="1"/>
  <c r="F225" i="1"/>
  <c r="F181" i="1"/>
  <c r="F224" i="1"/>
  <c r="F227" i="1"/>
  <c r="F229" i="1"/>
  <c r="F222" i="1" l="1"/>
  <c r="F221" i="1"/>
  <c r="F220" i="1"/>
  <c r="F219" i="1"/>
  <c r="F218" i="1"/>
  <c r="F197" i="1"/>
  <c r="F180" i="1"/>
  <c r="F198" i="1"/>
  <c r="F196" i="1"/>
  <c r="F192" i="1"/>
  <c r="F191" i="1"/>
  <c r="F193" i="1"/>
  <c r="F178" i="1"/>
  <c r="F177" i="1"/>
  <c r="F167" i="1"/>
  <c r="F164" i="1"/>
  <c r="F163" i="1"/>
  <c r="F162" i="1"/>
  <c r="F30" i="1"/>
  <c r="F151" i="1"/>
  <c r="F150" i="1"/>
  <c r="F144" i="1"/>
  <c r="F145" i="1"/>
  <c r="F134" i="1"/>
  <c r="F132" i="1"/>
  <c r="F131" i="1"/>
  <c r="F107" i="1"/>
  <c r="F105" i="1"/>
  <c r="F104" i="1"/>
  <c r="F101" i="1"/>
  <c r="F102" i="1"/>
  <c r="F98" i="1"/>
  <c r="F91" i="1"/>
  <c r="F90" i="1"/>
  <c r="F93" i="1" s="1"/>
  <c r="F83" i="1"/>
  <c r="F84" i="1"/>
  <c r="F23" i="1"/>
  <c r="F22" i="1"/>
  <c r="F21" i="1"/>
  <c r="F146" i="1" l="1"/>
  <c r="F24" i="1"/>
  <c r="F241" i="1" s="1"/>
  <c r="F152" i="1"/>
  <c r="F59" i="1"/>
  <c r="F58" i="1"/>
  <c r="F57" i="1"/>
  <c r="F56" i="1"/>
  <c r="F55" i="1"/>
  <c r="F50" i="1"/>
  <c r="F49" i="1"/>
  <c r="F48" i="1"/>
  <c r="F47" i="1"/>
  <c r="F46" i="1"/>
  <c r="F31" i="1"/>
  <c r="F32" i="1" s="1"/>
  <c r="F244" i="1" s="1"/>
  <c r="F109" i="1"/>
  <c r="F108" i="1"/>
  <c r="F168" i="1"/>
  <c r="F230" i="1"/>
  <c r="F99" i="1"/>
  <c r="F111" i="1"/>
  <c r="F100" i="1"/>
  <c r="F210" i="1"/>
  <c r="F211" i="1" s="1"/>
  <c r="F255" i="1" s="1"/>
  <c r="F217" i="1"/>
  <c r="F231" i="1" s="1"/>
  <c r="F256" i="1" s="1"/>
  <c r="F205" i="1"/>
  <c r="F204" i="1"/>
  <c r="F203" i="1"/>
  <c r="F195" i="1"/>
  <c r="F190" i="1"/>
  <c r="F189" i="1"/>
  <c r="F183" i="1"/>
  <c r="F182" i="1"/>
  <c r="F179" i="1"/>
  <c r="F176" i="1"/>
  <c r="F169" i="1"/>
  <c r="F166" i="1"/>
  <c r="F165" i="1"/>
  <c r="F161" i="1"/>
  <c r="F160" i="1"/>
  <c r="F159" i="1"/>
  <c r="F158" i="1"/>
  <c r="F157" i="1"/>
  <c r="F156" i="1"/>
  <c r="F133" i="1"/>
  <c r="F130" i="1"/>
  <c r="F128" i="1"/>
  <c r="F110" i="1"/>
  <c r="F106" i="1"/>
  <c r="F103" i="1"/>
  <c r="F97" i="1"/>
  <c r="F64" i="1"/>
  <c r="F41" i="1"/>
  <c r="F40" i="1"/>
  <c r="F39" i="1"/>
  <c r="F37" i="1"/>
  <c r="F42" i="1" s="1"/>
  <c r="F138" i="1" l="1"/>
  <c r="F248" i="1" s="1"/>
  <c r="F206" i="1"/>
  <c r="F254" i="1" s="1"/>
  <c r="F122" i="1"/>
  <c r="F247" i="1" s="1"/>
  <c r="F170" i="1"/>
  <c r="F249" i="1" s="1"/>
  <c r="F184" i="1"/>
  <c r="F252" i="1" s="1"/>
  <c r="F199" i="1"/>
  <c r="F253" i="1" s="1"/>
  <c r="F51" i="1"/>
  <c r="F79" i="1"/>
  <c r="F246" i="1" s="1"/>
  <c r="F60" i="1"/>
  <c r="F245" i="1" l="1"/>
  <c r="F243" i="1" s="1"/>
  <c r="F251" i="1"/>
  <c r="F235" i="1" l="1"/>
  <c r="F258" i="1"/>
  <c r="F261" i="1" s="1"/>
  <c r="F262" i="1" l="1"/>
  <c r="F263" i="1" s="1"/>
</calcChain>
</file>

<file path=xl/sharedStrings.xml><?xml version="1.0" encoding="utf-8"?>
<sst xmlns="http://schemas.openxmlformats.org/spreadsheetml/2006/main" count="511" uniqueCount="221">
  <si>
    <t>SKUPAJ brez DDV:</t>
  </si>
  <si>
    <t>Montaža in demontaža fasadnega odra višine do 10m</t>
  </si>
  <si>
    <t>Skupaj</t>
  </si>
  <si>
    <t xml:space="preserve">KANALIZACIJA </t>
  </si>
  <si>
    <t>OBRTNIŠKA DELA</t>
  </si>
  <si>
    <t>Razna manjša nepredvidena  dela in zidarska pomoč pri obrtniških in instalacijskih  delih. Obračun po dejanskih stroških.</t>
  </si>
  <si>
    <t>kg</t>
  </si>
  <si>
    <t>Vzidava raznih obešal in rešetk za instalacijske naprave. Obračun po dejanskih stroških - ocenjeno</t>
  </si>
  <si>
    <t>Zasipavanje kanalizacije z izkopanim materialom do višine planuma s komprimiranjem v slojih po 20 cm</t>
  </si>
  <si>
    <t>m2</t>
  </si>
  <si>
    <t>Čiščenje objekta po končanih delih.</t>
  </si>
  <si>
    <t>Planiranje tal  po strojnem izkopu z nabijanjem do točnosti + - 3 cm - dno izkopa temeljev</t>
  </si>
  <si>
    <t>kom</t>
  </si>
  <si>
    <t>KROVSKO-KLEPARSKA DELA</t>
  </si>
  <si>
    <t>MIZARSKA DELA</t>
  </si>
  <si>
    <t>KERAMIČARSKA DELA</t>
  </si>
  <si>
    <t xml:space="preserve">SLIKARSKO-PLESKARSKA DELA </t>
  </si>
  <si>
    <t>m1</t>
  </si>
  <si>
    <t>m3</t>
  </si>
  <si>
    <t>1.</t>
  </si>
  <si>
    <t>2.</t>
  </si>
  <si>
    <t>3.</t>
  </si>
  <si>
    <t>4.</t>
  </si>
  <si>
    <t>5.</t>
  </si>
  <si>
    <t>6.</t>
  </si>
  <si>
    <t>7.</t>
  </si>
  <si>
    <t>8.</t>
  </si>
  <si>
    <t>9.</t>
  </si>
  <si>
    <t>10.</t>
  </si>
  <si>
    <t>11.</t>
  </si>
  <si>
    <t>12.</t>
  </si>
  <si>
    <t>13.</t>
  </si>
  <si>
    <t>15.</t>
  </si>
  <si>
    <t>16.</t>
  </si>
  <si>
    <t>20.</t>
  </si>
  <si>
    <t>Vzidava raznih sider, manjših rešetk, konzol in držal po dejanskem številu vgrajenih elementov - ocenjeno</t>
  </si>
  <si>
    <t>Opaž odprtin v ploščah in betonskih zidovih. Opažne  škatle vstavljene v opaž pred betoniranjem.</t>
  </si>
  <si>
    <t>REKAPITULACIJA</t>
  </si>
  <si>
    <t>A.</t>
  </si>
  <si>
    <t>GRADBENA DELA:</t>
  </si>
  <si>
    <t>I.</t>
  </si>
  <si>
    <t>ZEMELJSKA DELA</t>
  </si>
  <si>
    <t>II.</t>
  </si>
  <si>
    <t>BETONSKA DELA</t>
  </si>
  <si>
    <t>III.</t>
  </si>
  <si>
    <t>ZIDARSKA DELA</t>
  </si>
  <si>
    <t>IV.</t>
  </si>
  <si>
    <t>TESARSKA DELA</t>
  </si>
  <si>
    <t>V.</t>
  </si>
  <si>
    <t>KANALIZACIJA</t>
  </si>
  <si>
    <t>B.</t>
  </si>
  <si>
    <t>KROVSKO- KLEPARSKA DELA</t>
  </si>
  <si>
    <t>VI.</t>
  </si>
  <si>
    <t>SLIKARSKO- PLESKARSKA DELA</t>
  </si>
  <si>
    <t>OBRTNIŠKA DELA:</t>
  </si>
  <si>
    <t>Planiranje dna izkopa kan. jarkov z utrjevanjem s točnostjo + - 3 cm</t>
  </si>
  <si>
    <t xml:space="preserve"> </t>
  </si>
  <si>
    <t>Kompletna izvedba cevne drenaže ob objektu z drenaž. cevjo fi 150mm, vključno izkop, podbeton v padcu 2%, polag. cevi, zasip z drenažnimi kroglami ter ločilni politlak sloj</t>
  </si>
  <si>
    <t>Dvakratni oplesk ometanih opečnih sten in zglajenih betonskih površin z disperzijsko belo barvo. Vključno s potrebno slikarsko izravnavo (kitanje).</t>
  </si>
  <si>
    <t>17.</t>
  </si>
  <si>
    <t>22.</t>
  </si>
  <si>
    <t>23.</t>
  </si>
  <si>
    <t>Obsipavanje PVC  cevi s peskom 0-4 mm- spodaj in zgoraj minimalno 10 cm</t>
  </si>
  <si>
    <t>Vgradnja in planiranje odvečnega materiala v teren</t>
  </si>
  <si>
    <t>Izvedba vertikalnih ter horizontalnih strelovodov iz Zn</t>
  </si>
  <si>
    <t xml:space="preserve">Dobava in vgraditev podložnega  betona C16/20 deb. 8 cm </t>
  </si>
  <si>
    <t>Dobava in vgraditev armature RA-vsi profili;</t>
  </si>
  <si>
    <t xml:space="preserve">Dobava in vgraditev armature MAG - mreže;  </t>
  </si>
  <si>
    <t>Izvedba ometa opečnih sten z mavčnim ometom s predh. obrizgom</t>
  </si>
  <si>
    <t>Izvedba  ometa opečnih sten z cementnim ometom s predh. obrizgom</t>
  </si>
  <si>
    <t>Dobava in vgradnja termo jaška za vodomer DN20, vključno z vso armaturo in samim vodomerom</t>
  </si>
  <si>
    <t xml:space="preserve">GRADBENA DELA </t>
  </si>
  <si>
    <t>24.</t>
  </si>
  <si>
    <t>25.</t>
  </si>
  <si>
    <t>Opaž temeljne plošče oz. izolacije</t>
  </si>
  <si>
    <t>Dobava in polaganje geotekstila  - 300 g/m2</t>
  </si>
  <si>
    <t>Strojna izravnava terena z izkopanim materialom v debelini od 0,20 m do 1,5 m</t>
  </si>
  <si>
    <t>Širok izkop v zemljišču III. ktg.  Od tega je ocenjeno, da se material porabi za nasip oz. izravnavo terena.</t>
  </si>
  <si>
    <t>14.</t>
  </si>
  <si>
    <t>Naprava tlaka iz nepoliranega granitogresa  -  tlak po izbiri investitorja</t>
  </si>
  <si>
    <t>Stenska obloga v sanitarijah, kuhinji, s keramičnimi ploščicami  - keramika po izbiri investitorja</t>
  </si>
  <si>
    <t>Dobava in polaganje kamnitih okenskih zunanjih in notranjih polic</t>
  </si>
  <si>
    <t>Dobava in polaganje TI pod temeljno ploščo - Fragmat XPS 500 GL d=10,0 cm</t>
  </si>
  <si>
    <t>Naprava samorazlivnega cem.sulfatnega estriha C 25/30 v deb. 7 cm v pritličju, komplet s PVC folijo ter dil. stiropor trak ob steni 1 cm</t>
  </si>
  <si>
    <t>Izdelava fasade objekta iz (npr. Baumit StarTherm EPS-F plus fasadne plošče ) d = 15 cm s sidri, vključno z izvedbo rabic mreže z nanosom 4 x gradbenega lepila.</t>
  </si>
  <si>
    <t>ZEMELJSKA DELA - STAVBA</t>
  </si>
  <si>
    <t xml:space="preserve">Naprava tamponskega nasipa iz magmatskega lomljenca pod temeljno ploščo v deb. 40-60 cm cm z nabijanjem v plasteh in planiranjem površine s točnostjo + - 3,0cm. </t>
  </si>
  <si>
    <t>ZEMELJSKA DELA - PODPORNI ZID</t>
  </si>
  <si>
    <t>Strojna izravnava terena z izkopanim materialom v debelini do 0,5 m</t>
  </si>
  <si>
    <t>ZEMELJSKA DELA - ŽARNI ZID</t>
  </si>
  <si>
    <t>BETONSKA DELA - STAVBA</t>
  </si>
  <si>
    <t>Dobava in vgraditev betona C30/37 XC4 XD1 XF1 PV II -  temeljna plošča - vodotesna izvedba - bela kad; na vseh delovnih stikih izvesti zastične trakove - fugenband, pr. 0,25 m3/m2</t>
  </si>
  <si>
    <t>Dobava in vgraditev betona C30/37 XC4 XD1 XF1 PV II -  stene v kleti - vodotesna izvedba - bela kad; na vseh delovnih stikih izvesti zastične trakove - fugenband, pr. 0,25 m3/m2</t>
  </si>
  <si>
    <t>Dobava in vgraditev betona C25/30 -  zunanje stopnišče - vodotesna izvedba, pr. 0,3 m3/m2</t>
  </si>
  <si>
    <t>PREDDELA</t>
  </si>
  <si>
    <t>GEODETSKA DELA: Zakoličba objekta in vse meritve, ki so v zvezi s prenašanjem podatkov iz načrta  v naravo in obratno, ter vzdrževanje zakoličbenih  označb na terenu od začetka del do predaje objekta.</t>
  </si>
  <si>
    <t>pavšal</t>
  </si>
  <si>
    <t xml:space="preserve">ODSTRANITEV GRADBIŠČA:
Demontaža in odvoz gradbiščnih naprav vključno s pospravljanjem gradbišča, delovnih in skladiščnih prostorov, dovoznih poti in cest, ki so bile potrebne za gradnjo, kot tudi vzpostavitev uporabljenih površin in poti v prvotno stanje. </t>
  </si>
  <si>
    <t>Jeklen okvir IPE 200 d=8,9 m</t>
  </si>
  <si>
    <t>BETONSKA DELA - PODPODRNI ZID</t>
  </si>
  <si>
    <t xml:space="preserve">Dobava in vgraditev podložnega  betona C16/20 deb. 10,0 cm </t>
  </si>
  <si>
    <t>BETONSKA DELA - ŽARNI ZID</t>
  </si>
  <si>
    <t>Dobava in vgraditev betona C25/30 - AB vezi, nosilci, venci pr. 0,20-0,30 m3/m1</t>
  </si>
  <si>
    <t>Dobava in vgraditev betona C25/30 - AB steber h= 9,45 m - vidni beton pr. 0,30 m3/m1</t>
  </si>
  <si>
    <t>Dobava in vgraditev betona C30/37 -  žarni zid - vidni beton, vodotesna izvedba, pr. 0,7 m3/m2</t>
  </si>
  <si>
    <t>Dobava in vgraditev betona C30/37 -  podporni zid - vidni beton, vodotesna izvedba, pr. 0,3 m3/m2</t>
  </si>
  <si>
    <t>Naprava horizontalne izolacije z Izoelast P4 plus  in 2x predhodnim hladnim bitumenskim premazom Ibitol HS.</t>
  </si>
  <si>
    <t>Naprava vertikalne izolacije z Izoelast P4 plus in 2x predhodnim hladnim bitunemskim premazom Ibitol HS.</t>
  </si>
  <si>
    <t>Dobava in vgradnja toplotne izolacije  XPS 500 GL pod temeljno ploščo</t>
  </si>
  <si>
    <t>Dobava in vgradnja gumbaste membrane - stavba</t>
  </si>
  <si>
    <t xml:space="preserve">Dobava in vgradnja gumbaste membrane - podpodrni zid </t>
  </si>
  <si>
    <t>Dobava in vgradnja gumbaste membrane - zunanje stopnišče</t>
  </si>
  <si>
    <t>Dobava in vgraditev toplotne izolacije podstavka fasade s TI XPS 300 NI, d = 10,0 cm</t>
  </si>
  <si>
    <t>Dobava in vgradnja toplotne izolacije  EPS 100 d = 6+6=12 cm pod cevnim sistemom v pritličju.</t>
  </si>
  <si>
    <t>Dobava in vgraditev betona C25/30 - AB plošča na podestu pred vhodom d = 8,0 cm</t>
  </si>
  <si>
    <t>Dobava in vgradnja toplotne izolacije  XPS 300 GL d= 6+6 = 12,0 cm pod AB ploščo na podestu pred vhodom</t>
  </si>
  <si>
    <t>Dobava in vgradnja opečnih zidov debeline 30 cm iz porozirane opeke dimenzij 25x30x23,8 cm (kot npr. Porotherm 30 S) ter lahke malte. Zidni element npr. Porotherm 30 S in malta Porotherm LM5. V ceno je vključeno vso delo, material, pomožna sredstva in pomožni material, opaž, rezanje opeke za zidarsko vez ter gradbeni oder. Izvedba natančno po navodilih proizvajalca.</t>
  </si>
  <si>
    <t>Dobava in vgradnja opečnih zidov debeline 20 cm iz porozirane opeke dimenzij 37,5x20x23,8 cm (kot npr. Porotherm 20 S P+E) ter lahke malte. Zidni element npr. Porotherm 20 S P+E in malta Porotherm LM5. V ceno je vključeno vso delo, material, pomožna sredstva in pomožni material, opaž, rezanje opeke za zidarsko vez ter gradbeni oder. Izvedba natančno po navodilih proizvajalca.</t>
  </si>
  <si>
    <t>Dobava in vgradnja prednapetih opečnih preklad Porotherm dimenzij 10x6,5 cm, dolžine do 2,50 m. V ceno je vključeno vso delo in material ter gradbeni oder.
Izvedba natančno po navodilih proizvajalca.</t>
  </si>
  <si>
    <t>18.</t>
  </si>
  <si>
    <t>19.</t>
  </si>
  <si>
    <t>Dobava in vgradnja elektroomarice</t>
  </si>
  <si>
    <t>Izvedba zaključnega sloja "cokla"</t>
  </si>
  <si>
    <t>21.</t>
  </si>
  <si>
    <t>Kompletna izvedba cevne drenaže ob podpornem zidu z drenaž. cevjo fi 150mm, vključno izkop, podbeton v padcu 2%, polag. cevi, zasip z drenažnimi kroglami ter ločilni politlak sloj</t>
  </si>
  <si>
    <t>Opaž sten za vidni beton v etaži kleti</t>
  </si>
  <si>
    <t xml:space="preserve">Opaž stropne plošče za vidni beton v kleti viš. podp. do 3 m. </t>
  </si>
  <si>
    <t xml:space="preserve">Opaž stropne plošče za vidni beton v pritličju viš. podp. do 3 m. </t>
  </si>
  <si>
    <t xml:space="preserve">Opaž za izvedbo zunanjega stopnišča </t>
  </si>
  <si>
    <t>Opaž preklad, vencev in nosilcev, v. p. do 3 m</t>
  </si>
  <si>
    <t>Opaž AB stebra (6,0 m) Hskupaj = 9,5 m</t>
  </si>
  <si>
    <t>Opaž sten za vidni beton v etaži šritličja - čelne stene viš. podp. do 8 m</t>
  </si>
  <si>
    <t>TESARSKA DELA - PODPODRNI ZID</t>
  </si>
  <si>
    <t>TESARSKA DELA - ŽARNI ZID</t>
  </si>
  <si>
    <t>TESARSKA DELA - STAVBA</t>
  </si>
  <si>
    <t>Opaž podpornega zidu viš. podp. do 4 m</t>
  </si>
  <si>
    <t>Opaž temelja podpornega zidu</t>
  </si>
  <si>
    <t>Opaž žarnega zidu</t>
  </si>
  <si>
    <t>Opaž žarnega zidu - žarne niše</t>
  </si>
  <si>
    <t xml:space="preserve">RUŠITVENA DELA </t>
  </si>
  <si>
    <t>Odstranitev ter odvoz obstoječe dotrajane mrliške vežice; P = cca 120,0 m2, h = cca 6,0 m</t>
  </si>
  <si>
    <t>Odstranitev ter odvoz obstoječega dovoznega asfaltnega platoja ob objektu ter na območju parkirišča</t>
  </si>
  <si>
    <t>Dobava in polaganje "PVC/SN 8" plastičnih cevi premera 200 mm v padcu 2 % za fekalno kanalizacijo. Cevi so na peščeni podlagi.</t>
  </si>
  <si>
    <t>Dobava in polaganje "PVC/SN 8" plastičnih cevi premera 110 mm v padcu 2 % za meteorno kanalizacijo. Cevi so na peščeni podlagi.</t>
  </si>
  <si>
    <t>Dobava in polaganje "PVC/SN 8" plastičnih cevi premera 200 mm v padcu 2 % za meteorno kanalizacijo. Cevi so na peščeni podlagi.</t>
  </si>
  <si>
    <t>Dobava in polaganje "PVC/SN 8" plastičnih cevi premera 400 mm v padcu 2 % za meteorno kanalizacijo. Cevi so na peščeni podlagi.</t>
  </si>
  <si>
    <t>Strojni, delno ročni izkop jarkov, v zemlji III.k., globine do 2,0 m z  deponiranjem materiala ob strani.</t>
  </si>
  <si>
    <t>Kompletna nabava in postavitev linijskega požiralnika npr. vrste ACO Multiline V100 z iztokom v dno, vključno z vsemi pomožnimi deli in prenosi.</t>
  </si>
  <si>
    <t>Dobava in montaža polietilenskih revizijskih jaškov fi 60 skupaj z LTŽ pokrovom, vključno z vsemi pomožnimi deli - izkop in zasip z peskom.</t>
  </si>
  <si>
    <t>Kompletna dobava in  postavitev betonskih peskolovov z vsemi dodatnimi deli in prenosi.</t>
  </si>
  <si>
    <t>Dobava in montaža točkovnega požiralnika skupaj z LTŽ pokrovom, vključno z vsemi pomožnimi deli - izkop in zasip z peskom</t>
  </si>
  <si>
    <t>Dobava in montaža polietilenskih revizijskih jaškov fi 40 skupaj z LTŽ pokrovom, vključno z vsemi pomožnimi deli - izkop in zasip z peskom.</t>
  </si>
  <si>
    <t>Vetrna obroba atičnih sten iz vroče cinkane in prašno barvane pločevine Antracit barve razvite širine 100 cm, pritrjene na OSB ploščo širine 45 cm, privijačene na atično steno</t>
  </si>
  <si>
    <t>Vetrna obroba iz Cu pločevine  razvite širine 50 cm</t>
  </si>
  <si>
    <t>Horizontalni žlebovi iz Cu pločevine, premera 120 mm, vključno s kovinskimi pritrditvenimi kljukami</t>
  </si>
  <si>
    <t>Vertikalni žlebovi iz Cu pločevine premera 110 mm, komplet z vsem potrebnim pritrdilnim materialom, pomožnimi deli in transporti do mesta vgraditve, izdelava priključkov na peskolove.</t>
  </si>
  <si>
    <t>Dobava in izvedba ravne strehe po sistemu ravne strehe na AB podlago Bauder z vsemi potrebnimi materiali.</t>
  </si>
  <si>
    <t>PRIPRAVA GRADBIŠČA: K temu štejemo dovoz, postavitev in pripravo vseh za izvajanje del potrebnih strojev, pogonskih naprav, odrov, pribora, orodij, silosov, rezervoarjev za vodo, razsvetljave. Gradbišče je potrebno označiti s potrebnimi znaki. Celotno gradbišče zavarovati z zaščitnimi ograjami  višine min. 1,50 m.</t>
  </si>
  <si>
    <t>Opomba - pri sestavi ponudbe upoštevati:</t>
  </si>
  <si>
    <t>Ponudnik mora pred oddajo ponudbe obvezno preveriti ustreznost vnesenih formul v popisih del! V primeru tiskarskih napak in neskladij v projektu je dolžan na to opozoriti projektanta pred oddajo ponudbe.</t>
  </si>
  <si>
    <t>Ponudnik je dolžan pri ponudbi upoštevati vse povezane stroške, ki so potrebni za tehnično pravilno izvedbo del, ki jih ponuja v izvedbo (kot npr. razni pritrdilni material, vezni, tesnilni material, podkonstrukcije in podobno)</t>
  </si>
  <si>
    <t>Upoštevati vse horizontalne in vertikalne prenose ter prevoze na gradbišču in do gradbišča</t>
  </si>
  <si>
    <t>Upoštevati vsa zavarovanja in podpiranja med izkopi in zasipi</t>
  </si>
  <si>
    <t>Upoštevati vsa podpiranja in zavarovanja med opaženjem in betoniranjem konstrukcij</t>
  </si>
  <si>
    <t>Upoštevati ves standardizirani vezni in montažni material pri opažarskih delih</t>
  </si>
  <si>
    <t>Negovanje in vibriranje betonov med vgradnjo in pred razopaženjem betonskih elementov</t>
  </si>
  <si>
    <t>Dobavo in pripravo vseh veznih in pritrdilnih sredstev</t>
  </si>
  <si>
    <t>Namestitev kontejnerja za gradbene odpadke</t>
  </si>
  <si>
    <t>Stroške za porabo vode in elektrike na gradbišču</t>
  </si>
  <si>
    <t>Izvajalec je dolžan pred pričetkom del natačno pregledati teren in pregledati PZI projektno dokumentacijo (načrt arhitekture, konstrukcije, inštalacij…) in obvestiti projektanta o morebitnih pomanjkljivostih oziroma neskladjih med projektom in popisom del!
O nameravanih posegih se je potrebno pogovoriti z nadzornikom investitorja in pooblaščenim geomehanikom!
O vseh spremembah in odstopanjih med gradnjo je potrebno obvestiti arhitekta oz. projektanta!
Vse mere je potrebno preveriti na mestu samem!
Vse vidne elemente pred vgradnjo potrjujejo investitor, nadzor in projektant.
Obračun se izvede po dejanskih stroških, katere odobrijo nadzor, investitor in projektant.</t>
  </si>
  <si>
    <t>Količine zemeljskih del so izračunane na osnovi projekta, ki pa lahko odstopa od dejanskega stanja na terenu</t>
  </si>
  <si>
    <r>
      <t xml:space="preserve">Izdelava, dobava in montaža kompletnih vrat s podboji in vratnimi krili. </t>
    </r>
    <r>
      <rPr>
        <b/>
        <i/>
        <u/>
        <sz val="10"/>
        <rFont val="Calibri"/>
        <family val="2"/>
        <charset val="238"/>
        <scheme val="minor"/>
      </rPr>
      <t>Podane so dimenzije zidarskih odprtin v cm</t>
    </r>
    <r>
      <rPr>
        <sz val="10"/>
        <rFont val="Calibri"/>
        <family val="2"/>
        <charset val="238"/>
        <scheme val="minor"/>
      </rPr>
      <t xml:space="preserve">. Kljuke so kromirane, ključavnice cilindrične. Nadsvetlob  ni. </t>
    </r>
  </si>
  <si>
    <t>Garažna vrata  z motornim pogonom na daljinsko upravljanje. Odpirajo se navpično navzgor, pri čemer se lomijo in se zapeljejo po vodilih vodoravno pod strop. Vrata sestavljajo dvostenske lamele iz vročecinkane jeklene pločevine z vtisnjeno strukturo lesa, dimenzij 300/260, barva: siva.</t>
  </si>
  <si>
    <r>
      <t xml:space="preserve">Izdelava, dobava in montaža elementov, dodatki in prevoz. </t>
    </r>
    <r>
      <rPr>
        <b/>
        <i/>
        <u/>
        <sz val="10"/>
        <rFont val="Calibri"/>
        <family val="2"/>
        <charset val="238"/>
        <scheme val="minor"/>
      </rPr>
      <t>Podane so dimenzije zidarskih odprtin v cm</t>
    </r>
    <r>
      <rPr>
        <sz val="10"/>
        <rFont val="Calibri"/>
        <family val="2"/>
        <charset val="238"/>
        <scheme val="minor"/>
      </rPr>
      <t xml:space="preserve">. Na zidarske  okenske odprtine - </t>
    </r>
    <r>
      <rPr>
        <i/>
        <sz val="10"/>
        <rFont val="Calibri"/>
        <family val="2"/>
        <charset val="238"/>
        <scheme val="minor"/>
      </rPr>
      <t>špalete</t>
    </r>
    <r>
      <rPr>
        <sz val="10"/>
        <rFont val="Calibri"/>
        <family val="2"/>
        <charset val="238"/>
        <scheme val="minor"/>
      </rPr>
      <t xml:space="preserve">, se izvede TI iz </t>
    </r>
    <r>
      <rPr>
        <b/>
        <sz val="10"/>
        <rFont val="Calibri"/>
        <family val="2"/>
        <charset val="238"/>
        <scheme val="minor"/>
      </rPr>
      <t>XPS</t>
    </r>
    <r>
      <rPr>
        <sz val="10"/>
        <rFont val="Calibri"/>
        <family val="2"/>
        <charset val="238"/>
        <scheme val="minor"/>
      </rPr>
      <t xml:space="preserve"> v deb. </t>
    </r>
    <r>
      <rPr>
        <b/>
        <sz val="10"/>
        <rFont val="Calibri"/>
        <family val="2"/>
        <charset val="238"/>
        <scheme val="minor"/>
      </rPr>
      <t>2,0 cm</t>
    </r>
    <r>
      <rPr>
        <sz val="10"/>
        <rFont val="Calibri"/>
        <family val="2"/>
        <charset val="238"/>
        <scheme val="minor"/>
      </rPr>
      <t xml:space="preserve">. </t>
    </r>
  </si>
  <si>
    <t>Zunanja vhodna vrata, ALU, dimenzij 110/215, barva: hrast, kljuka krom,  ključvnica cilindrična,  (35 db, Ug = 0, 5 W/m2 K)</t>
  </si>
  <si>
    <t>Zunanja steklena vhodna vrata, ALU-LES, dimenzij 175/230, barva: hrast, kljuka krom,  ključvnica cilindrična,  (35 db, Ug = 0, 5 W/m2 K)</t>
  </si>
  <si>
    <t>Zunanja steklena vhodna vrata, ALU-LES, dimenzij 200/230, barva: hrast, kljuka krom,  ključvnica cilindrična,  (35 db, Ug = 0, 5 W/m2 K)</t>
  </si>
  <si>
    <t>Dobava in vgradnja prodca v sloju 35 cm in širini 45 cm, kot pločnik okoli objekta</t>
  </si>
  <si>
    <t>Dobava in vgraditev betona C25/30 -  plošča nad kletjo - vodotesna izvedba, pr. 0,2 m3/m2, brušenje stikov - vidni beton</t>
  </si>
  <si>
    <t>Dobava in vgraditev betona C25/30 -  plošča nad pritličjem - vodotesna izvedba, pr. 0,2 m3/m2, brušenje stikov - vidni beton</t>
  </si>
  <si>
    <t>Dobava in vgraditev betona C25/30 -  vidni beton v notranjosti stavbe - čelne stene v pritličju - vodotesna izvedba, pr. 0,3 m3/m2, brušenje stikov - vidni beton</t>
  </si>
  <si>
    <t>Lesena stropna obloga na podkonstrukciji, izvedena po navodilih proizvajalca. Barva:hrast. Po izboru investitorja.</t>
  </si>
  <si>
    <t>Fiksno troslojno leseno okno (lepljenec), barva: hrast, dimenzij 110/220, zatemnjeno - tonirano steklo</t>
  </si>
  <si>
    <t xml:space="preserve">Fiksno troslojno leseno okno (lepljenec), barva: hrast, dimenzij 170/220, zatemnjeno - tonirano steklo
</t>
  </si>
  <si>
    <t>Izdelava lesene konstrukcije ostrešja: kapna lega dim 18/24 d=11,3 m ( 2 kom ), srednja lega  dim  18/24 d=11,3  m ( 2 kom ), špirovec dim 10/18 d=4,8 m ( 26 kom ), škarje d=1,3 m ( 18 kom ). Polaganje desk na špirovce d=2,0 cm, dobava in položitev Tyvek folije, izvedba opaža ter polaganje letev 2 x dim 4/5, dobava in vgradnja kritine vrste Tondach Planoton 10 Natur Color TItan, barva basaltno siva. Med špirovce se dobavi in vgradi toplotna izolacija URSA SF35 debeline 43,0 cm (18+25).</t>
  </si>
  <si>
    <t>ZUNANJA UREDITEV</t>
  </si>
  <si>
    <t>Svetlobna kupola nad podestom, npr. sistem LAMILUX SkyLight, FE Circular fi 200</t>
  </si>
  <si>
    <t>Naprava planuma in utrditev z napravo potrebnih padcev do Me =40MN/m2 .</t>
  </si>
  <si>
    <t>Izvedba AB zidu ob brežini - vidni beton, š=20,0 cm, h=10,0 do 60,0 cm, g=glede na teren do, d=cca 20,0 m  vodotesna izvedba, pr. 0,2 m3/m2  Dobava in vgraditev betona C30/37 in armature.</t>
  </si>
  <si>
    <t>Dobava in vgraditev prodnega nasipnega  materiala 0/63 mm v debelini 30cm na izravnan planum.
Material je potrebno vgraditi do Me =40MN/m2</t>
  </si>
  <si>
    <t>Izvedba ograje izdelane iz ALU elementov</t>
  </si>
  <si>
    <t>Dobava, razstiranje in utrditev tampona - prodca
0/32 mm v debelini 20cm na utrjen spodnji
ustroj. Površine je potrebno skomprimirati do
Me= 80MN/m2. Površine je potrebno višinsko prilagoditi objektu.</t>
  </si>
  <si>
    <t>Dobava in vgrajevanje tipskih vrtnih robnikov  s prerezom 5/20/100cm, na betonskem temelju 25/30 cm, vsem potrebnim materialom, fugiranjem stikov, delom,
po predpisih.</t>
  </si>
  <si>
    <t>Dobava in vgrajevanje tipskih cestnih robnikov  s prerezom 12/20/100cm, na betonskem temelju 25/30 cm, vsem potrebnim materialom, fugiranjem stikov, delom, po predpisih.</t>
  </si>
  <si>
    <r>
      <rPr>
        <u/>
        <sz val="10"/>
        <rFont val="Calibri"/>
        <family val="2"/>
        <charset val="238"/>
        <scheme val="minor"/>
      </rPr>
      <t>Enotna cena mora vsebovati:</t>
    </r>
    <r>
      <rPr>
        <sz val="10"/>
        <rFont val="Calibri"/>
        <family val="2"/>
        <charset val="238"/>
        <scheme val="minor"/>
      </rPr>
      <t xml:space="preserve">
▪vsa potrebna pripravljalna dela za izvedbo okolja
▪vse potrebne transporte do mesta vgrajevanja
▪vse potrebno delo
▪vsa potrebna pomožna sredstva na objektu kot so lestve, odri,…
▪usklajevanje z osnovnim načrtom in posvetovanje s projektantom
▪popravilo eventualne škode povzročene ostalim izvajalcem
▪čiščenje in odvoz odvečnega materiala v stalno deponijo</t>
    </r>
  </si>
  <si>
    <t>Ponudnik je dolžan pri ponudbi upoštevati vse povezane stroške, ki so potrebni za tehnično pravilno izvedbo del, ki jih ponuja v izvedbo (kot npr. razni pritrdilni material, vezni, tesnilni material, podkonstrukcije in podobno.</t>
  </si>
  <si>
    <t>Izvedba  s prenosom materiala do mesta vgraditve, opaženjem, razopaženjem, čiščenjem lesa in vsemi pomožnimi deli in transportom.</t>
  </si>
  <si>
    <t xml:space="preserve">Izkop in zasutje jarka za kabel (elektro, telekom.) v terenu III. Kategorije, 90% strojno, 10% ročno, globine 1m/širine  0,3m, Zasip se vrši v plasteh po 20 - 30 cm in se komprimira z lahkimi komprimacijskimi sredstvi. Stopnja zbitosti materiala mora znašati 95% po Proctorjevem postopku. </t>
  </si>
  <si>
    <t>Dobava in montaža tipske zaščitne mrežice za mrčes… Mrežica širine od 10 do 15 cm se montira po celotni dolžini kapne linije</t>
  </si>
  <si>
    <t>Nepredvidena dela po naročilu investitorja ( 5,0 %
vrednosti investicije )</t>
  </si>
  <si>
    <t>NEPREDVIDENA DELA</t>
  </si>
  <si>
    <t>Dobava in vgrajevanje tipskih muld  s prerezom 30/8 cm z vsem potrebnim materialom, fugiranjem stikov, delom, po predpisih.</t>
  </si>
  <si>
    <t>Dobava na mesto vgradnje in strojna izdelava obrabne plasti iz bitumenskega betona AC8 surf, PmB 70/100 A3 v debelini 40 mm iz eruptivnega agregata. Lastnosti in
vgradnja vseh asfaltnih plasti mora biti skladna s TSC 06.300/06.410:2009 (Smernice in tehnični pogoji za
graditev asfaltnih zmesi.) V ceni je zajeta izdelava v projektiranih padcih in naklonih ter vsa dodatna in zaščitna dela.</t>
  </si>
  <si>
    <t xml:space="preserve">Dobava na mesto vgradnje in strojna izdelava nosilne plasti iz bitumenskega betona AC22 base, B
70/100 A3 v debelini 80 mm iz eruptivnega agregata. Lastnosti in vgradnja vseh asfaltnih plasti mora biti
skladna s TSC 06.300/06.410:2009 (Smernice in tehnični pogoji za graditev asfaltnih zmesi.) V ceni je zajeta izdelava v projektiranih padcih in naklonih ter vsa dodatna in zaščitna dela. </t>
  </si>
  <si>
    <t>Podlaga za asfaltno površino - nosilni tamponski sloj TD 0/32 Ev2 ≥ 100,0 MPa v deleblini 25,0 cm, posteljica TD 0/63 Ev2≥ 80,0 MPa v debelini 30,0 cm, geotekstil 300 g/m2.</t>
  </si>
  <si>
    <t xml:space="preserve">Izdelava talne AB plošče debeline d=8-15 cm, na vrhu obdelava - štokan beton. Postavka predvideva dobavo in montažo betona in armature, izdelavo plošče na nasutju v celoti, izdelavo dilatacij. Kitanje dilatacijskih stikov s poliuretanskim kitom. Obdelava površine AB platoja: v padcih brušena in štokana, premazana z UV zaščito. Stopnjo brušenja in štokanja potrdi investitor oz. naročnik na podlagi izdelanih vzorcev. Brušeni tlak mora izkazovati tudi primerno nedrsnost: pri merjenju drsnosti mokre površine z nihalom po metodi SRT (s 4S gumo) moramo doseči vrednost vsaj 40 enot. Izvajalec mora naročniku oz. investitorju dostaviti poročilo o ustrezni drsnosti. </t>
  </si>
  <si>
    <t>STALEN ALI ZAČASEN GEOLOŠKI NADZOR: pri gradnji objekta vključuje razna merjenja ali izračune stabilnosti objekta glede na geološke razmere.</t>
  </si>
  <si>
    <t>C.</t>
  </si>
  <si>
    <t>Notranja lesena vrata dimenzij 100/230 - drsna</t>
  </si>
  <si>
    <t>RUŠITVENA DELA</t>
  </si>
  <si>
    <t>D.</t>
  </si>
  <si>
    <t>NEPREDVIDENA DELA:</t>
  </si>
  <si>
    <r>
      <t>Sch</t>
    </r>
    <r>
      <rPr>
        <sz val="10"/>
        <rFont val="Calibri"/>
        <family val="2"/>
        <charset val="238"/>
      </rPr>
      <t>ö</t>
    </r>
    <r>
      <rPr>
        <sz val="10"/>
        <rFont val="Calibri"/>
        <family val="2"/>
        <charset val="238"/>
        <scheme val="minor"/>
      </rPr>
      <t>ck element Isocorb T tpe KO</t>
    </r>
  </si>
  <si>
    <t>4     POPIS DEL - VITOMARCI</t>
  </si>
  <si>
    <t>DDV 22%</t>
  </si>
  <si>
    <t>SKUPAJ z 22% DDV</t>
  </si>
  <si>
    <t>Opis</t>
  </si>
  <si>
    <t>EM</t>
  </si>
  <si>
    <t>Cena/EM</t>
  </si>
  <si>
    <t>Znesek</t>
  </si>
  <si>
    <t>Količina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</si>
</sst>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name val="Arial CE"/>
      <charset val="238"/>
    </font>
    <font>
      <b/>
      <sz val="12"/>
      <name val="Calibri"/>
      <family val="2"/>
      <charset val="238"/>
      <scheme val="minor"/>
    </font>
    <font>
      <sz val="10"/>
      <name val="Calibri"/>
      <family val="2"/>
      <charset val="238"/>
      <scheme val="minor"/>
    </font>
    <font>
      <sz val="14"/>
      <name val="Calibri"/>
      <family val="2"/>
      <charset val="238"/>
      <scheme val="minor"/>
    </font>
    <font>
      <b/>
      <sz val="10"/>
      <name val="Calibri"/>
      <family val="2"/>
      <charset val="238"/>
      <scheme val="minor"/>
    </font>
    <font>
      <b/>
      <u/>
      <sz val="10"/>
      <name val="Calibri"/>
      <family val="2"/>
      <charset val="238"/>
      <scheme val="minor"/>
    </font>
    <font>
      <b/>
      <sz val="14"/>
      <name val="Calibri"/>
      <family val="2"/>
      <charset val="238"/>
      <scheme val="minor"/>
    </font>
    <font>
      <u/>
      <sz val="10"/>
      <name val="Calibri"/>
      <family val="2"/>
      <charset val="238"/>
      <scheme val="minor"/>
    </font>
    <font>
      <b/>
      <i/>
      <u/>
      <sz val="10"/>
      <name val="Calibri"/>
      <family val="2"/>
      <charset val="238"/>
      <scheme val="minor"/>
    </font>
    <font>
      <i/>
      <sz val="10"/>
      <name val="Calibri"/>
      <family val="2"/>
      <charset val="238"/>
      <scheme val="minor"/>
    </font>
    <font>
      <b/>
      <i/>
      <sz val="10"/>
      <name val="Calibri"/>
      <family val="2"/>
      <charset val="238"/>
      <scheme val="minor"/>
    </font>
    <font>
      <sz val="10"/>
      <name val="Calibri"/>
      <family val="2"/>
      <charset val="238"/>
    </font>
  </fonts>
  <fills count="3">
    <fill>
      <patternFill patternType="none"/>
    </fill>
    <fill>
      <patternFill patternType="gray125"/>
    </fill>
    <fill>
      <patternFill patternType="solid">
        <fgColor theme="0" tint="-0.14999847407452621"/>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5">
    <xf numFmtId="0" fontId="0" fillId="0" borderId="0" xfId="0"/>
    <xf numFmtId="0" fontId="1" fillId="0" borderId="1" xfId="0" applyFont="1" applyBorder="1" applyAlignment="1">
      <alignment horizontal="justify" vertical="top" shrinkToFit="1"/>
    </xf>
    <xf numFmtId="0" fontId="2" fillId="0" borderId="0" xfId="0" applyFont="1" applyAlignment="1">
      <alignment horizontal="left" vertical="top"/>
    </xf>
    <xf numFmtId="0" fontId="2" fillId="0" borderId="0" xfId="0" applyFont="1" applyAlignment="1">
      <alignment horizontal="justify" vertical="top" shrinkToFit="1"/>
    </xf>
    <xf numFmtId="0" fontId="2" fillId="0" borderId="0" xfId="0" applyFont="1" applyAlignment="1">
      <alignment horizontal="right"/>
    </xf>
    <xf numFmtId="4" fontId="2" fillId="0" borderId="0" xfId="0" applyNumberFormat="1" applyFont="1" applyAlignment="1">
      <alignment horizontal="right"/>
    </xf>
    <xf numFmtId="0" fontId="2" fillId="0" borderId="1" xfId="0" applyFont="1" applyBorder="1" applyAlignment="1">
      <alignment horizontal="left" vertical="top"/>
    </xf>
    <xf numFmtId="0" fontId="2" fillId="0" borderId="1" xfId="0" applyFont="1" applyBorder="1" applyAlignment="1">
      <alignment horizontal="justify" vertical="top" shrinkToFit="1"/>
    </xf>
    <xf numFmtId="0" fontId="2" fillId="0" borderId="1" xfId="0" applyFont="1" applyBorder="1" applyAlignment="1">
      <alignment horizontal="right"/>
    </xf>
    <xf numFmtId="4" fontId="2" fillId="0" borderId="1" xfId="0" applyNumberFormat="1" applyFont="1" applyBorder="1" applyAlignment="1">
      <alignment horizontal="right"/>
    </xf>
    <xf numFmtId="0" fontId="1" fillId="0" borderId="0" xfId="0" applyFont="1" applyAlignment="1">
      <alignment horizontal="justify" vertical="top" shrinkToFit="1"/>
    </xf>
    <xf numFmtId="0" fontId="3" fillId="0" borderId="1" xfId="0" applyFont="1" applyBorder="1"/>
    <xf numFmtId="0" fontId="3" fillId="0" borderId="0" xfId="0" applyFont="1"/>
    <xf numFmtId="0" fontId="4" fillId="0" borderId="0" xfId="0" applyFont="1" applyAlignment="1">
      <alignment horizontal="left" vertical="top"/>
    </xf>
    <xf numFmtId="0" fontId="5" fillId="0" borderId="0" xfId="0" applyFont="1" applyAlignment="1">
      <alignment horizontal="justify" vertical="top" shrinkToFit="1"/>
    </xf>
    <xf numFmtId="0" fontId="4" fillId="0" borderId="0" xfId="0" applyFont="1" applyAlignment="1">
      <alignment horizontal="right"/>
    </xf>
    <xf numFmtId="4" fontId="4" fillId="0" borderId="0" xfId="0" applyNumberFormat="1" applyFont="1" applyAlignment="1">
      <alignment horizontal="right"/>
    </xf>
    <xf numFmtId="0" fontId="6" fillId="0" borderId="0" xfId="0" applyFont="1"/>
    <xf numFmtId="0" fontId="7" fillId="0" borderId="0" xfId="0" applyFont="1" applyAlignment="1">
      <alignment horizontal="justify" vertical="top" shrinkToFit="1"/>
    </xf>
    <xf numFmtId="0" fontId="2" fillId="0" borderId="0" xfId="0" applyFont="1" applyAlignment="1">
      <alignment horizontal="justify" vertical="top" wrapText="1" shrinkToFit="1"/>
    </xf>
    <xf numFmtId="0" fontId="4" fillId="0" borderId="0" xfId="0" applyFont="1" applyAlignment="1">
      <alignment horizontal="justify" vertical="top" shrinkToFit="1"/>
    </xf>
    <xf numFmtId="0" fontId="2" fillId="0" borderId="0" xfId="0" applyFont="1" applyAlignment="1">
      <alignment horizontal="left" vertical="top" wrapText="1" shrinkToFit="1"/>
    </xf>
    <xf numFmtId="0" fontId="4" fillId="0" borderId="1" xfId="0" applyFont="1" applyBorder="1" applyAlignment="1">
      <alignment horizontal="left" vertical="top"/>
    </xf>
    <xf numFmtId="0" fontId="4" fillId="0" borderId="1" xfId="0" applyFont="1" applyBorder="1" applyAlignment="1">
      <alignment horizontal="justify" vertical="top" shrinkToFit="1"/>
    </xf>
    <xf numFmtId="0" fontId="5" fillId="0" borderId="0" xfId="0" applyFont="1" applyAlignment="1">
      <alignment horizontal="left" vertical="top"/>
    </xf>
    <xf numFmtId="0" fontId="2" fillId="0" borderId="2" xfId="0" applyFont="1" applyBorder="1" applyAlignment="1">
      <alignment horizontal="left" vertical="top"/>
    </xf>
    <xf numFmtId="0" fontId="2" fillId="0" borderId="2" xfId="0" applyFont="1" applyBorder="1" applyAlignment="1">
      <alignment horizontal="justify" vertical="top" shrinkToFit="1"/>
    </xf>
    <xf numFmtId="0" fontId="2" fillId="0" borderId="2" xfId="0" applyFont="1" applyBorder="1" applyAlignment="1">
      <alignment horizontal="right"/>
    </xf>
    <xf numFmtId="4" fontId="2" fillId="0" borderId="2" xfId="0" applyNumberFormat="1" applyFont="1" applyBorder="1" applyAlignment="1">
      <alignment horizontal="right"/>
    </xf>
    <xf numFmtId="0" fontId="4" fillId="0" borderId="2" xfId="0" applyFont="1" applyBorder="1" applyAlignment="1">
      <alignment horizontal="right"/>
    </xf>
    <xf numFmtId="0" fontId="2" fillId="0" borderId="2" xfId="0" applyFont="1" applyBorder="1" applyAlignment="1">
      <alignment horizontal="justify" vertical="top" wrapText="1" shrinkToFit="1"/>
    </xf>
    <xf numFmtId="4" fontId="4" fillId="0" borderId="2" xfId="0" applyNumberFormat="1" applyFont="1" applyBorder="1" applyAlignment="1">
      <alignment horizontal="right"/>
    </xf>
    <xf numFmtId="0" fontId="2" fillId="0" borderId="2" xfId="0" applyFont="1" applyBorder="1" applyAlignment="1">
      <alignment horizontal="justify" vertical="top"/>
    </xf>
    <xf numFmtId="4" fontId="4" fillId="0" borderId="1" xfId="0" applyNumberFormat="1" applyFont="1" applyBorder="1" applyAlignment="1">
      <alignment horizontal="right"/>
    </xf>
    <xf numFmtId="0" fontId="10" fillId="0" borderId="2" xfId="0" applyFont="1" applyBorder="1" applyAlignment="1">
      <alignment horizontal="justify" vertical="top" shrinkToFit="1"/>
    </xf>
    <xf numFmtId="0" fontId="4" fillId="0" borderId="2" xfId="0" applyFont="1" applyBorder="1" applyAlignment="1">
      <alignment horizontal="justify" vertical="top" shrinkToFit="1"/>
    </xf>
    <xf numFmtId="0" fontId="2" fillId="2" borderId="0" xfId="0" applyFont="1" applyFill="1" applyAlignment="1">
      <alignment horizontal="left" vertical="top" wrapText="1" shrinkToFit="1"/>
    </xf>
    <xf numFmtId="0" fontId="2" fillId="0" borderId="2" xfId="0" applyFont="1" applyBorder="1" applyAlignment="1" applyProtection="1">
      <alignment horizontal="right"/>
      <protection locked="0"/>
    </xf>
    <xf numFmtId="0" fontId="2" fillId="0" borderId="0" xfId="0" applyFont="1" applyAlignment="1" applyProtection="1">
      <alignment horizontal="right"/>
      <protection locked="0"/>
    </xf>
    <xf numFmtId="0" fontId="4" fillId="0" borderId="0" xfId="0" applyFont="1" applyAlignment="1" applyProtection="1">
      <alignment horizontal="right"/>
      <protection locked="0"/>
    </xf>
    <xf numFmtId="0" fontId="2" fillId="2" borderId="2" xfId="0" applyFont="1" applyFill="1" applyBorder="1" applyAlignment="1" applyProtection="1">
      <alignment horizontal="right"/>
      <protection locked="0"/>
    </xf>
    <xf numFmtId="0" fontId="4" fillId="2" borderId="2" xfId="0" applyFont="1" applyFill="1" applyBorder="1" applyAlignment="1" applyProtection="1">
      <alignment horizontal="right"/>
      <protection locked="0"/>
    </xf>
    <xf numFmtId="0" fontId="2" fillId="2" borderId="0" xfId="0" applyFont="1" applyFill="1" applyAlignment="1" applyProtection="1">
      <alignment horizontal="right"/>
      <protection locked="0"/>
    </xf>
    <xf numFmtId="0" fontId="2" fillId="2" borderId="1" xfId="0" applyFont="1" applyFill="1" applyBorder="1" applyAlignment="1" applyProtection="1">
      <alignment horizontal="right"/>
      <protection locked="0"/>
    </xf>
    <xf numFmtId="0" fontId="2" fillId="0" borderId="0" xfId="0" applyFont="1" applyAlignment="1">
      <alignment horizontal="left" vertical="top" wrapText="1" shrinkToFit="1"/>
    </xf>
  </cellXfs>
  <cellStyles count="1">
    <cellStyle name="Navadno"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M263"/>
  <sheetViews>
    <sheetView tabSelected="1" zoomScale="130" zoomScaleNormal="130" zoomScaleSheetLayoutView="100" zoomScalePageLayoutView="130" workbookViewId="0">
      <selection activeCell="B14" sqref="B14:F14"/>
    </sheetView>
  </sheetViews>
  <sheetFormatPr defaultColWidth="9.140625" defaultRowHeight="18.75" x14ac:dyDescent="0.3"/>
  <cols>
    <col min="1" max="1" width="3.42578125" style="2" customWidth="1"/>
    <col min="2" max="2" width="44.85546875" style="3" customWidth="1"/>
    <col min="3" max="3" width="6" style="4" customWidth="1"/>
    <col min="4" max="4" width="9.5703125" style="5" customWidth="1"/>
    <col min="5" max="5" width="11.7109375" style="4" customWidth="1"/>
    <col min="6" max="6" width="12.7109375" style="5" customWidth="1"/>
    <col min="7" max="16384" width="9.140625" style="12"/>
  </cols>
  <sheetData>
    <row r="1" spans="1:19" s="11" customFormat="1" x14ac:dyDescent="0.3">
      <c r="A1" s="6"/>
      <c r="B1" s="1" t="s">
        <v>213</v>
      </c>
      <c r="C1" s="8" t="s">
        <v>56</v>
      </c>
      <c r="D1" s="9" t="s">
        <v>56</v>
      </c>
      <c r="E1" s="8" t="s">
        <v>56</v>
      </c>
      <c r="F1" s="9" t="s">
        <v>56</v>
      </c>
      <c r="G1" s="12"/>
      <c r="H1" s="12"/>
      <c r="I1" s="12"/>
      <c r="J1" s="12"/>
      <c r="K1" s="12"/>
      <c r="L1" s="12"/>
      <c r="M1" s="12"/>
      <c r="N1" s="12"/>
      <c r="O1" s="12"/>
      <c r="P1" s="12"/>
      <c r="Q1" s="12"/>
      <c r="R1" s="12"/>
      <c r="S1" s="12"/>
    </row>
    <row r="2" spans="1:19" x14ac:dyDescent="0.3">
      <c r="B2" s="18" t="s">
        <v>158</v>
      </c>
    </row>
    <row r="3" spans="1:19" ht="42" customHeight="1" x14ac:dyDescent="0.3">
      <c r="B3" s="44" t="s">
        <v>159</v>
      </c>
      <c r="C3" s="44"/>
      <c r="D3" s="44"/>
      <c r="E3" s="44"/>
      <c r="F3" s="44"/>
    </row>
    <row r="4" spans="1:19" ht="46.15" customHeight="1" x14ac:dyDescent="0.3">
      <c r="B4" s="44" t="s">
        <v>160</v>
      </c>
      <c r="C4" s="44"/>
      <c r="D4" s="44"/>
      <c r="E4" s="44"/>
      <c r="F4" s="44"/>
    </row>
    <row r="5" spans="1:19" ht="18.600000000000001" customHeight="1" x14ac:dyDescent="0.3">
      <c r="B5" s="44" t="s">
        <v>161</v>
      </c>
      <c r="C5" s="44"/>
      <c r="D5" s="44"/>
      <c r="E5" s="44"/>
      <c r="F5" s="44"/>
    </row>
    <row r="6" spans="1:19" ht="17.45" customHeight="1" x14ac:dyDescent="0.3">
      <c r="B6" s="44" t="s">
        <v>162</v>
      </c>
      <c r="C6" s="44"/>
      <c r="D6" s="44"/>
      <c r="E6" s="44"/>
      <c r="F6" s="44"/>
    </row>
    <row r="7" spans="1:19" ht="18.600000000000001" customHeight="1" x14ac:dyDescent="0.3">
      <c r="B7" s="44" t="s">
        <v>163</v>
      </c>
      <c r="C7" s="44"/>
      <c r="D7" s="44"/>
      <c r="E7" s="44"/>
      <c r="F7" s="44"/>
    </row>
    <row r="8" spans="1:19" ht="18.600000000000001" customHeight="1" x14ac:dyDescent="0.3">
      <c r="B8" s="44" t="s">
        <v>164</v>
      </c>
      <c r="C8" s="44"/>
      <c r="D8" s="44"/>
      <c r="E8" s="44"/>
      <c r="F8" s="44"/>
    </row>
    <row r="9" spans="1:19" ht="19.149999999999999" customHeight="1" x14ac:dyDescent="0.3">
      <c r="B9" s="44" t="s">
        <v>165</v>
      </c>
      <c r="C9" s="44"/>
      <c r="D9" s="44"/>
      <c r="E9" s="44"/>
      <c r="F9" s="44"/>
    </row>
    <row r="10" spans="1:19" x14ac:dyDescent="0.3">
      <c r="B10" s="44" t="s">
        <v>166</v>
      </c>
      <c r="C10" s="44"/>
      <c r="D10" s="44"/>
      <c r="E10" s="44"/>
      <c r="F10" s="44"/>
    </row>
    <row r="11" spans="1:19" x14ac:dyDescent="0.3">
      <c r="B11" s="44" t="s">
        <v>167</v>
      </c>
      <c r="C11" s="44"/>
      <c r="D11" s="44"/>
      <c r="E11" s="44"/>
      <c r="F11" s="44"/>
    </row>
    <row r="12" spans="1:19" x14ac:dyDescent="0.3">
      <c r="B12" s="44" t="s">
        <v>168</v>
      </c>
      <c r="C12" s="44"/>
      <c r="D12" s="44"/>
      <c r="E12" s="44"/>
      <c r="F12" s="44"/>
    </row>
    <row r="13" spans="1:19" x14ac:dyDescent="0.3">
      <c r="B13" s="21"/>
      <c r="C13" s="21"/>
      <c r="D13" s="21"/>
      <c r="E13" s="21"/>
      <c r="F13" s="21"/>
    </row>
    <row r="14" spans="1:19" ht="127.9" customHeight="1" x14ac:dyDescent="0.3">
      <c r="B14" s="44" t="s">
        <v>169</v>
      </c>
      <c r="C14" s="44"/>
      <c r="D14" s="44"/>
      <c r="E14" s="44"/>
      <c r="F14" s="44"/>
    </row>
    <row r="15" spans="1:19" ht="18.75" customHeight="1" x14ac:dyDescent="0.3">
      <c r="B15" s="21"/>
      <c r="C15" s="21"/>
      <c r="D15" s="21"/>
      <c r="E15" s="21"/>
      <c r="F15" s="21"/>
    </row>
    <row r="16" spans="1:19" ht="18.75" customHeight="1" x14ac:dyDescent="0.3">
      <c r="B16" s="36" t="s">
        <v>216</v>
      </c>
      <c r="C16" s="36" t="s">
        <v>217</v>
      </c>
      <c r="D16" s="36" t="s">
        <v>220</v>
      </c>
      <c r="E16" s="36" t="s">
        <v>218</v>
      </c>
      <c r="F16" s="36" t="s">
        <v>219</v>
      </c>
    </row>
    <row r="17" spans="1:6" x14ac:dyDescent="0.3">
      <c r="B17" s="10"/>
    </row>
    <row r="18" spans="1:6" s="17" customFormat="1" x14ac:dyDescent="0.3">
      <c r="A18" s="13" t="s">
        <v>38</v>
      </c>
      <c r="B18" s="14" t="s">
        <v>94</v>
      </c>
      <c r="C18" s="15"/>
      <c r="D18" s="16"/>
      <c r="E18" s="15"/>
      <c r="F18" s="16"/>
    </row>
    <row r="19" spans="1:6" s="17" customFormat="1" x14ac:dyDescent="0.3">
      <c r="A19" s="13"/>
      <c r="B19" s="14"/>
      <c r="C19" s="15"/>
      <c r="D19" s="16"/>
      <c r="E19" s="15"/>
      <c r="F19" s="16"/>
    </row>
    <row r="20" spans="1:6" s="17" customFormat="1" ht="51" x14ac:dyDescent="0.3">
      <c r="A20" s="25" t="s">
        <v>19</v>
      </c>
      <c r="B20" s="26" t="s">
        <v>95</v>
      </c>
      <c r="C20" s="27" t="s">
        <v>96</v>
      </c>
      <c r="D20" s="28">
        <v>1</v>
      </c>
      <c r="E20" s="40"/>
      <c r="F20" s="28">
        <f t="shared" ref="F20:F23" si="0">D20*E20</f>
        <v>0</v>
      </c>
    </row>
    <row r="21" spans="1:6" s="17" customFormat="1" ht="84.6" customHeight="1" x14ac:dyDescent="0.3">
      <c r="A21" s="25" t="s">
        <v>20</v>
      </c>
      <c r="B21" s="26" t="s">
        <v>157</v>
      </c>
      <c r="C21" s="27" t="s">
        <v>96</v>
      </c>
      <c r="D21" s="28">
        <v>1</v>
      </c>
      <c r="E21" s="41"/>
      <c r="F21" s="28">
        <f t="shared" si="0"/>
        <v>0</v>
      </c>
    </row>
    <row r="22" spans="1:6" s="17" customFormat="1" ht="38.25" x14ac:dyDescent="0.3">
      <c r="A22" s="25" t="s">
        <v>21</v>
      </c>
      <c r="B22" s="26" t="s">
        <v>206</v>
      </c>
      <c r="C22" s="27" t="s">
        <v>96</v>
      </c>
      <c r="D22" s="28">
        <v>1</v>
      </c>
      <c r="E22" s="41"/>
      <c r="F22" s="28">
        <f t="shared" si="0"/>
        <v>0</v>
      </c>
    </row>
    <row r="23" spans="1:6" s="17" customFormat="1" ht="76.5" x14ac:dyDescent="0.3">
      <c r="A23" s="25" t="s">
        <v>22</v>
      </c>
      <c r="B23" s="30" t="s">
        <v>97</v>
      </c>
      <c r="C23" s="27" t="s">
        <v>96</v>
      </c>
      <c r="D23" s="28">
        <v>1</v>
      </c>
      <c r="E23" s="41"/>
      <c r="F23" s="28">
        <f t="shared" si="0"/>
        <v>0</v>
      </c>
    </row>
    <row r="24" spans="1:6" s="17" customFormat="1" x14ac:dyDescent="0.3">
      <c r="A24" s="25"/>
      <c r="B24" s="30" t="s">
        <v>2</v>
      </c>
      <c r="C24" s="29"/>
      <c r="D24" s="31"/>
      <c r="E24" s="29"/>
      <c r="F24" s="31">
        <f>SUM(F20:F23)</f>
        <v>0</v>
      </c>
    </row>
    <row r="25" spans="1:6" s="17" customFormat="1" x14ac:dyDescent="0.3">
      <c r="A25" s="13"/>
      <c r="B25" s="14"/>
      <c r="C25" s="15"/>
      <c r="D25" s="16"/>
      <c r="E25" s="15"/>
      <c r="F25" s="16"/>
    </row>
    <row r="26" spans="1:6" s="17" customFormat="1" x14ac:dyDescent="0.3">
      <c r="A26" s="13" t="s">
        <v>50</v>
      </c>
      <c r="B26" s="14" t="s">
        <v>71</v>
      </c>
      <c r="C26" s="15"/>
      <c r="D26" s="16"/>
      <c r="E26" s="15"/>
      <c r="F26" s="16"/>
    </row>
    <row r="27" spans="1:6" s="17" customFormat="1" x14ac:dyDescent="0.3">
      <c r="A27" s="13"/>
      <c r="B27" s="14"/>
      <c r="C27" s="15"/>
      <c r="D27" s="16"/>
      <c r="E27" s="15"/>
      <c r="F27" s="16"/>
    </row>
    <row r="28" spans="1:6" s="17" customFormat="1" x14ac:dyDescent="0.3">
      <c r="A28" s="2" t="s">
        <v>40</v>
      </c>
      <c r="B28" s="18" t="s">
        <v>139</v>
      </c>
      <c r="C28" s="15"/>
      <c r="D28" s="16"/>
      <c r="E28" s="15"/>
      <c r="F28" s="16"/>
    </row>
    <row r="29" spans="1:6" s="17" customFormat="1" x14ac:dyDescent="0.3">
      <c r="A29" s="2"/>
      <c r="B29" s="18"/>
      <c r="C29" s="15"/>
      <c r="D29" s="16"/>
      <c r="E29" s="15"/>
      <c r="F29" s="16"/>
    </row>
    <row r="30" spans="1:6" s="17" customFormat="1" ht="25.5" x14ac:dyDescent="0.3">
      <c r="A30" s="25" t="s">
        <v>19</v>
      </c>
      <c r="B30" s="26" t="s">
        <v>140</v>
      </c>
      <c r="C30" s="27" t="s">
        <v>96</v>
      </c>
      <c r="D30" s="28">
        <v>1</v>
      </c>
      <c r="E30" s="41"/>
      <c r="F30" s="28">
        <f t="shared" ref="F30:F31" si="1">D30*E30</f>
        <v>0</v>
      </c>
    </row>
    <row r="31" spans="1:6" s="17" customFormat="1" ht="38.25" x14ac:dyDescent="0.3">
      <c r="A31" s="25" t="s">
        <v>20</v>
      </c>
      <c r="B31" s="26" t="s">
        <v>141</v>
      </c>
      <c r="C31" s="27" t="s">
        <v>96</v>
      </c>
      <c r="D31" s="28">
        <v>1</v>
      </c>
      <c r="E31" s="41"/>
      <c r="F31" s="28">
        <f t="shared" si="1"/>
        <v>0</v>
      </c>
    </row>
    <row r="32" spans="1:6" s="17" customFormat="1" x14ac:dyDescent="0.3">
      <c r="A32" s="25"/>
      <c r="B32" s="26" t="s">
        <v>2</v>
      </c>
      <c r="C32" s="27"/>
      <c r="D32" s="28"/>
      <c r="E32" s="29"/>
      <c r="F32" s="31">
        <f>SUM(F30:F31)</f>
        <v>0</v>
      </c>
    </row>
    <row r="34" spans="1:19" x14ac:dyDescent="0.3">
      <c r="A34" s="2" t="s">
        <v>42</v>
      </c>
      <c r="B34" s="18" t="s">
        <v>85</v>
      </c>
    </row>
    <row r="35" spans="1:19" ht="33" customHeight="1" x14ac:dyDescent="0.3">
      <c r="B35" s="18" t="s">
        <v>170</v>
      </c>
    </row>
    <row r="37" spans="1:19" ht="25.5" x14ac:dyDescent="0.3">
      <c r="A37" s="25" t="s">
        <v>19</v>
      </c>
      <c r="B37" s="26" t="s">
        <v>77</v>
      </c>
      <c r="C37" s="27" t="s">
        <v>18</v>
      </c>
      <c r="D37" s="28">
        <v>1000</v>
      </c>
      <c r="E37" s="40"/>
      <c r="F37" s="28">
        <f t="shared" ref="F37:F41" si="2">D37*E37</f>
        <v>0</v>
      </c>
    </row>
    <row r="38" spans="1:19" ht="31.9" customHeight="1" x14ac:dyDescent="0.3">
      <c r="A38" s="25" t="s">
        <v>20</v>
      </c>
      <c r="B38" s="26" t="s">
        <v>11</v>
      </c>
      <c r="C38" s="27" t="s">
        <v>9</v>
      </c>
      <c r="D38" s="28">
        <v>250</v>
      </c>
      <c r="E38" s="40"/>
      <c r="F38" s="28">
        <f t="shared" si="2"/>
        <v>0</v>
      </c>
    </row>
    <row r="39" spans="1:19" x14ac:dyDescent="0.3">
      <c r="A39" s="25" t="s">
        <v>21</v>
      </c>
      <c r="B39" s="26" t="s">
        <v>75</v>
      </c>
      <c r="C39" s="27" t="s">
        <v>9</v>
      </c>
      <c r="D39" s="28">
        <v>250</v>
      </c>
      <c r="E39" s="40"/>
      <c r="F39" s="28">
        <f t="shared" si="2"/>
        <v>0</v>
      </c>
    </row>
    <row r="40" spans="1:19" ht="45.6" customHeight="1" x14ac:dyDescent="0.3">
      <c r="A40" s="25" t="s">
        <v>22</v>
      </c>
      <c r="B40" s="26" t="s">
        <v>86</v>
      </c>
      <c r="C40" s="27" t="s">
        <v>18</v>
      </c>
      <c r="D40" s="28">
        <v>150</v>
      </c>
      <c r="E40" s="40"/>
      <c r="F40" s="28">
        <f t="shared" si="2"/>
        <v>0</v>
      </c>
    </row>
    <row r="41" spans="1:19" s="11" customFormat="1" ht="25.5" x14ac:dyDescent="0.3">
      <c r="A41" s="25" t="s">
        <v>23</v>
      </c>
      <c r="B41" s="26" t="s">
        <v>76</v>
      </c>
      <c r="C41" s="27" t="s">
        <v>18</v>
      </c>
      <c r="D41" s="28">
        <v>250</v>
      </c>
      <c r="E41" s="40"/>
      <c r="F41" s="28">
        <f t="shared" si="2"/>
        <v>0</v>
      </c>
      <c r="G41" s="12"/>
      <c r="H41" s="12"/>
      <c r="I41" s="12"/>
      <c r="J41" s="12"/>
      <c r="K41" s="12"/>
      <c r="L41" s="12"/>
      <c r="M41" s="12"/>
      <c r="N41" s="12"/>
      <c r="O41" s="12"/>
      <c r="P41" s="12"/>
      <c r="Q41" s="12"/>
      <c r="R41" s="12"/>
      <c r="S41" s="12"/>
    </row>
    <row r="42" spans="1:19" x14ac:dyDescent="0.3">
      <c r="A42" s="25"/>
      <c r="B42" s="26" t="s">
        <v>2</v>
      </c>
      <c r="C42" s="27"/>
      <c r="D42" s="28"/>
      <c r="E42" s="27"/>
      <c r="F42" s="31">
        <f>SUM(F37:F41)</f>
        <v>0</v>
      </c>
    </row>
    <row r="44" spans="1:19" x14ac:dyDescent="0.3">
      <c r="B44" s="18" t="s">
        <v>87</v>
      </c>
    </row>
    <row r="46" spans="1:19" ht="25.5" x14ac:dyDescent="0.3">
      <c r="A46" s="25" t="s">
        <v>24</v>
      </c>
      <c r="B46" s="26" t="s">
        <v>77</v>
      </c>
      <c r="C46" s="27" t="s">
        <v>18</v>
      </c>
      <c r="D46" s="28">
        <v>250</v>
      </c>
      <c r="E46" s="40"/>
      <c r="F46" s="28">
        <f t="shared" ref="F46:F50" si="3">D46*E46</f>
        <v>0</v>
      </c>
    </row>
    <row r="47" spans="1:19" ht="25.5" x14ac:dyDescent="0.3">
      <c r="A47" s="25" t="s">
        <v>25</v>
      </c>
      <c r="B47" s="26" t="s">
        <v>11</v>
      </c>
      <c r="C47" s="27" t="s">
        <v>9</v>
      </c>
      <c r="D47" s="28">
        <v>70</v>
      </c>
      <c r="E47" s="40"/>
      <c r="F47" s="28">
        <f t="shared" si="3"/>
        <v>0</v>
      </c>
    </row>
    <row r="48" spans="1:19" x14ac:dyDescent="0.3">
      <c r="A48" s="25" t="s">
        <v>26</v>
      </c>
      <c r="B48" s="26" t="s">
        <v>75</v>
      </c>
      <c r="C48" s="27" t="s">
        <v>9</v>
      </c>
      <c r="D48" s="28">
        <v>70</v>
      </c>
      <c r="E48" s="40"/>
      <c r="F48" s="28">
        <f t="shared" si="3"/>
        <v>0</v>
      </c>
    </row>
    <row r="49" spans="1:6" ht="48.6" customHeight="1" x14ac:dyDescent="0.3">
      <c r="A49" s="25" t="s">
        <v>27</v>
      </c>
      <c r="B49" s="26" t="s">
        <v>86</v>
      </c>
      <c r="C49" s="27" t="s">
        <v>18</v>
      </c>
      <c r="D49" s="28">
        <v>30</v>
      </c>
      <c r="E49" s="40"/>
      <c r="F49" s="28">
        <f t="shared" si="3"/>
        <v>0</v>
      </c>
    </row>
    <row r="50" spans="1:6" ht="25.5" x14ac:dyDescent="0.3">
      <c r="A50" s="25" t="s">
        <v>28</v>
      </c>
      <c r="B50" s="26" t="s">
        <v>88</v>
      </c>
      <c r="C50" s="27" t="s">
        <v>18</v>
      </c>
      <c r="D50" s="28">
        <v>150</v>
      </c>
      <c r="E50" s="40"/>
      <c r="F50" s="28">
        <f t="shared" si="3"/>
        <v>0</v>
      </c>
    </row>
    <row r="51" spans="1:6" x14ac:dyDescent="0.3">
      <c r="A51" s="25"/>
      <c r="B51" s="26" t="s">
        <v>2</v>
      </c>
      <c r="C51" s="27"/>
      <c r="D51" s="28"/>
      <c r="E51" s="27"/>
      <c r="F51" s="31">
        <f>SUM(F46:F50)</f>
        <v>0</v>
      </c>
    </row>
    <row r="53" spans="1:6" x14ac:dyDescent="0.3">
      <c r="B53" s="18" t="s">
        <v>89</v>
      </c>
    </row>
    <row r="55" spans="1:6" ht="25.5" x14ac:dyDescent="0.3">
      <c r="A55" s="25" t="s">
        <v>29</v>
      </c>
      <c r="B55" s="26" t="s">
        <v>77</v>
      </c>
      <c r="C55" s="27" t="s">
        <v>18</v>
      </c>
      <c r="D55" s="28">
        <v>50</v>
      </c>
      <c r="E55" s="40"/>
      <c r="F55" s="28">
        <f t="shared" ref="F55:F59" si="4">D55*E55</f>
        <v>0</v>
      </c>
    </row>
    <row r="56" spans="1:6" ht="25.5" x14ac:dyDescent="0.3">
      <c r="A56" s="25" t="s">
        <v>30</v>
      </c>
      <c r="B56" s="26" t="s">
        <v>11</v>
      </c>
      <c r="C56" s="27" t="s">
        <v>9</v>
      </c>
      <c r="D56" s="28">
        <v>20</v>
      </c>
      <c r="E56" s="40"/>
      <c r="F56" s="28">
        <f t="shared" si="4"/>
        <v>0</v>
      </c>
    </row>
    <row r="57" spans="1:6" x14ac:dyDescent="0.3">
      <c r="A57" s="25" t="s">
        <v>31</v>
      </c>
      <c r="B57" s="26" t="s">
        <v>75</v>
      </c>
      <c r="C57" s="27" t="s">
        <v>9</v>
      </c>
      <c r="D57" s="28">
        <v>20</v>
      </c>
      <c r="E57" s="40"/>
      <c r="F57" s="28">
        <f t="shared" si="4"/>
        <v>0</v>
      </c>
    </row>
    <row r="58" spans="1:6" ht="45.6" customHeight="1" x14ac:dyDescent="0.3">
      <c r="A58" s="25" t="s">
        <v>78</v>
      </c>
      <c r="B58" s="26" t="s">
        <v>86</v>
      </c>
      <c r="C58" s="27" t="s">
        <v>18</v>
      </c>
      <c r="D58" s="28">
        <v>20</v>
      </c>
      <c r="E58" s="40"/>
      <c r="F58" s="28">
        <f t="shared" si="4"/>
        <v>0</v>
      </c>
    </row>
    <row r="59" spans="1:6" ht="25.5" x14ac:dyDescent="0.3">
      <c r="A59" s="25" t="s">
        <v>32</v>
      </c>
      <c r="B59" s="26" t="s">
        <v>88</v>
      </c>
      <c r="C59" s="27" t="s">
        <v>18</v>
      </c>
      <c r="D59" s="28">
        <v>20</v>
      </c>
      <c r="E59" s="40"/>
      <c r="F59" s="28">
        <f t="shared" si="4"/>
        <v>0</v>
      </c>
    </row>
    <row r="60" spans="1:6" x14ac:dyDescent="0.3">
      <c r="A60" s="25"/>
      <c r="B60" s="26" t="s">
        <v>2</v>
      </c>
      <c r="C60" s="27"/>
      <c r="D60" s="28" t="s">
        <v>56</v>
      </c>
      <c r="E60" s="27"/>
      <c r="F60" s="31">
        <f>SUM(F55:F59)</f>
        <v>0</v>
      </c>
    </row>
    <row r="62" spans="1:6" x14ac:dyDescent="0.3">
      <c r="A62" s="2" t="s">
        <v>44</v>
      </c>
      <c r="B62" s="18" t="s">
        <v>90</v>
      </c>
    </row>
    <row r="64" spans="1:6" ht="25.5" x14ac:dyDescent="0.3">
      <c r="A64" s="25" t="s">
        <v>19</v>
      </c>
      <c r="B64" s="26" t="s">
        <v>65</v>
      </c>
      <c r="C64" s="27" t="s">
        <v>18</v>
      </c>
      <c r="D64" s="28">
        <v>17</v>
      </c>
      <c r="E64" s="40"/>
      <c r="F64" s="28">
        <f>D64*E64</f>
        <v>0</v>
      </c>
    </row>
    <row r="65" spans="1:19" ht="25.5" x14ac:dyDescent="0.3">
      <c r="A65" s="25" t="s">
        <v>20</v>
      </c>
      <c r="B65" s="26" t="s">
        <v>82</v>
      </c>
      <c r="C65" s="27" t="s">
        <v>9</v>
      </c>
      <c r="D65" s="28">
        <v>175</v>
      </c>
      <c r="E65" s="40"/>
      <c r="F65" s="28">
        <f>D65*E65</f>
        <v>0</v>
      </c>
    </row>
    <row r="66" spans="1:19" ht="51" x14ac:dyDescent="0.3">
      <c r="A66" s="25" t="s">
        <v>21</v>
      </c>
      <c r="B66" s="26" t="s">
        <v>91</v>
      </c>
      <c r="C66" s="27" t="s">
        <v>18</v>
      </c>
      <c r="D66" s="28">
        <v>45</v>
      </c>
      <c r="E66" s="40"/>
      <c r="F66" s="28">
        <f t="shared" ref="F66:F78" si="5">D66*E66</f>
        <v>0</v>
      </c>
    </row>
    <row r="67" spans="1:19" ht="25.5" x14ac:dyDescent="0.3">
      <c r="A67" s="25" t="s">
        <v>22</v>
      </c>
      <c r="B67" s="26" t="s">
        <v>93</v>
      </c>
      <c r="C67" s="27" t="s">
        <v>18</v>
      </c>
      <c r="D67" s="28">
        <v>15</v>
      </c>
      <c r="E67" s="40"/>
      <c r="F67" s="28">
        <f t="shared" si="5"/>
        <v>0</v>
      </c>
    </row>
    <row r="68" spans="1:19" ht="51" x14ac:dyDescent="0.3">
      <c r="A68" s="25" t="s">
        <v>23</v>
      </c>
      <c r="B68" s="26" t="s">
        <v>92</v>
      </c>
      <c r="C68" s="27" t="s">
        <v>18</v>
      </c>
      <c r="D68" s="28">
        <v>70</v>
      </c>
      <c r="E68" s="40"/>
      <c r="F68" s="28">
        <f t="shared" si="5"/>
        <v>0</v>
      </c>
    </row>
    <row r="69" spans="1:19" ht="38.25" x14ac:dyDescent="0.3">
      <c r="A69" s="25" t="s">
        <v>24</v>
      </c>
      <c r="B69" s="26" t="s">
        <v>178</v>
      </c>
      <c r="C69" s="27" t="s">
        <v>18</v>
      </c>
      <c r="D69" s="28">
        <v>40</v>
      </c>
      <c r="E69" s="40"/>
      <c r="F69" s="28">
        <f t="shared" si="5"/>
        <v>0</v>
      </c>
    </row>
    <row r="70" spans="1:19" ht="38.25" x14ac:dyDescent="0.3">
      <c r="A70" s="25" t="s">
        <v>25</v>
      </c>
      <c r="B70" s="26" t="s">
        <v>179</v>
      </c>
      <c r="C70" s="27" t="s">
        <v>18</v>
      </c>
      <c r="D70" s="28">
        <v>18</v>
      </c>
      <c r="E70" s="40"/>
      <c r="F70" s="28">
        <f t="shared" si="5"/>
        <v>0</v>
      </c>
    </row>
    <row r="71" spans="1:19" ht="38.25" x14ac:dyDescent="0.3">
      <c r="A71" s="25" t="s">
        <v>26</v>
      </c>
      <c r="B71" s="26" t="s">
        <v>180</v>
      </c>
      <c r="C71" s="27" t="s">
        <v>18</v>
      </c>
      <c r="D71" s="28">
        <v>20</v>
      </c>
      <c r="E71" s="40"/>
      <c r="F71" s="28">
        <f t="shared" si="5"/>
        <v>0</v>
      </c>
    </row>
    <row r="72" spans="1:19" ht="25.5" x14ac:dyDescent="0.3">
      <c r="A72" s="25" t="s">
        <v>27</v>
      </c>
      <c r="B72" s="26" t="s">
        <v>103</v>
      </c>
      <c r="C72" s="27" t="s">
        <v>18</v>
      </c>
      <c r="D72" s="28">
        <v>4</v>
      </c>
      <c r="E72" s="40"/>
      <c r="F72" s="28">
        <f t="shared" si="5"/>
        <v>0</v>
      </c>
    </row>
    <row r="73" spans="1:19" ht="25.5" x14ac:dyDescent="0.3">
      <c r="A73" s="25" t="s">
        <v>28</v>
      </c>
      <c r="B73" s="26" t="s">
        <v>102</v>
      </c>
      <c r="C73" s="27" t="s">
        <v>18</v>
      </c>
      <c r="D73" s="28">
        <v>10</v>
      </c>
      <c r="E73" s="40"/>
      <c r="F73" s="28">
        <f t="shared" si="5"/>
        <v>0</v>
      </c>
    </row>
    <row r="74" spans="1:19" ht="25.5" x14ac:dyDescent="0.3">
      <c r="A74" s="25" t="s">
        <v>29</v>
      </c>
      <c r="B74" s="26" t="s">
        <v>114</v>
      </c>
      <c r="C74" s="27" t="s">
        <v>18</v>
      </c>
      <c r="D74" s="28">
        <v>2.5</v>
      </c>
      <c r="E74" s="40"/>
      <c r="F74" s="28">
        <f t="shared" si="5"/>
        <v>0</v>
      </c>
    </row>
    <row r="75" spans="1:19" ht="19.5" customHeight="1" x14ac:dyDescent="0.3">
      <c r="A75" s="25" t="s">
        <v>30</v>
      </c>
      <c r="B75" s="26" t="s">
        <v>67</v>
      </c>
      <c r="C75" s="27" t="s">
        <v>6</v>
      </c>
      <c r="D75" s="28">
        <v>11100.93</v>
      </c>
      <c r="E75" s="40"/>
      <c r="F75" s="28">
        <f t="shared" si="5"/>
        <v>0</v>
      </c>
    </row>
    <row r="76" spans="1:19" ht="19.5" customHeight="1" x14ac:dyDescent="0.3">
      <c r="A76" s="25" t="s">
        <v>31</v>
      </c>
      <c r="B76" s="26" t="s">
        <v>66</v>
      </c>
      <c r="C76" s="27" t="s">
        <v>6</v>
      </c>
      <c r="D76" s="28">
        <v>12027.03</v>
      </c>
      <c r="E76" s="40"/>
      <c r="F76" s="28">
        <f t="shared" si="5"/>
        <v>0</v>
      </c>
    </row>
    <row r="77" spans="1:19" ht="19.5" customHeight="1" x14ac:dyDescent="0.3">
      <c r="A77" s="25" t="s">
        <v>78</v>
      </c>
      <c r="B77" s="26" t="s">
        <v>212</v>
      </c>
      <c r="C77" s="27" t="s">
        <v>17</v>
      </c>
      <c r="D77" s="28">
        <v>11</v>
      </c>
      <c r="E77" s="40"/>
      <c r="F77" s="28">
        <f t="shared" si="5"/>
        <v>0</v>
      </c>
    </row>
    <row r="78" spans="1:19" s="11" customFormat="1" x14ac:dyDescent="0.3">
      <c r="A78" s="25" t="s">
        <v>32</v>
      </c>
      <c r="B78" s="26" t="s">
        <v>98</v>
      </c>
      <c r="C78" s="27" t="s">
        <v>12</v>
      </c>
      <c r="D78" s="28">
        <v>2</v>
      </c>
      <c r="E78" s="40"/>
      <c r="F78" s="28">
        <f t="shared" si="5"/>
        <v>0</v>
      </c>
      <c r="G78" s="12"/>
      <c r="H78" s="12"/>
      <c r="I78" s="12"/>
      <c r="J78" s="12"/>
      <c r="K78" s="12"/>
      <c r="L78" s="12"/>
      <c r="M78" s="12"/>
      <c r="N78" s="12"/>
      <c r="O78" s="12"/>
      <c r="P78" s="12"/>
      <c r="Q78" s="12"/>
      <c r="R78" s="12"/>
      <c r="S78" s="12"/>
    </row>
    <row r="79" spans="1:19" x14ac:dyDescent="0.3">
      <c r="A79" s="25"/>
      <c r="B79" s="26" t="s">
        <v>2</v>
      </c>
      <c r="C79" s="27"/>
      <c r="D79" s="28"/>
      <c r="E79" s="27"/>
      <c r="F79" s="31">
        <f>SUM(F64:F78)</f>
        <v>0</v>
      </c>
    </row>
    <row r="81" spans="1:6" x14ac:dyDescent="0.3">
      <c r="B81" s="18" t="s">
        <v>99</v>
      </c>
    </row>
    <row r="82" spans="1:6" x14ac:dyDescent="0.3">
      <c r="B82" s="18"/>
    </row>
    <row r="83" spans="1:6" ht="25.5" x14ac:dyDescent="0.3">
      <c r="A83" s="2" t="s">
        <v>33</v>
      </c>
      <c r="B83" s="3" t="s">
        <v>100</v>
      </c>
      <c r="C83" s="4" t="s">
        <v>18</v>
      </c>
      <c r="D83" s="5">
        <v>5</v>
      </c>
      <c r="E83" s="42"/>
      <c r="F83" s="5">
        <f>D83*E83</f>
        <v>0</v>
      </c>
    </row>
    <row r="84" spans="1:6" ht="25.5" x14ac:dyDescent="0.3">
      <c r="A84" s="2" t="s">
        <v>59</v>
      </c>
      <c r="B84" s="3" t="s">
        <v>105</v>
      </c>
      <c r="C84" s="4" t="s">
        <v>18</v>
      </c>
      <c r="D84" s="5">
        <v>45</v>
      </c>
      <c r="E84" s="42"/>
      <c r="F84" s="5">
        <f>D84*E84</f>
        <v>0</v>
      </c>
    </row>
    <row r="85" spans="1:6" x14ac:dyDescent="0.3">
      <c r="A85" s="6" t="s">
        <v>119</v>
      </c>
      <c r="B85" s="7" t="s">
        <v>66</v>
      </c>
      <c r="C85" s="8" t="s">
        <v>6</v>
      </c>
      <c r="D85" s="9">
        <v>4328.28</v>
      </c>
      <c r="E85" s="43"/>
      <c r="F85" s="9">
        <f>D85*E85</f>
        <v>0</v>
      </c>
    </row>
    <row r="86" spans="1:6" x14ac:dyDescent="0.3">
      <c r="B86" s="3" t="s">
        <v>2</v>
      </c>
      <c r="F86" s="16">
        <f>SUM(F83:F85)</f>
        <v>0</v>
      </c>
    </row>
    <row r="88" spans="1:6" x14ac:dyDescent="0.3">
      <c r="B88" s="18" t="s">
        <v>101</v>
      </c>
    </row>
    <row r="90" spans="1:6" ht="25.5" x14ac:dyDescent="0.3">
      <c r="A90" s="25" t="s">
        <v>120</v>
      </c>
      <c r="B90" s="26" t="s">
        <v>100</v>
      </c>
      <c r="C90" s="27" t="s">
        <v>18</v>
      </c>
      <c r="D90" s="28">
        <v>1</v>
      </c>
      <c r="E90" s="40"/>
      <c r="F90" s="28">
        <f>D90*E90</f>
        <v>0</v>
      </c>
    </row>
    <row r="91" spans="1:6" ht="25.5" x14ac:dyDescent="0.3">
      <c r="A91" s="25" t="s">
        <v>34</v>
      </c>
      <c r="B91" s="26" t="s">
        <v>104</v>
      </c>
      <c r="C91" s="27" t="s">
        <v>18</v>
      </c>
      <c r="D91" s="28">
        <v>20</v>
      </c>
      <c r="E91" s="40"/>
      <c r="F91" s="28">
        <f>D91*E91</f>
        <v>0</v>
      </c>
    </row>
    <row r="92" spans="1:6" x14ac:dyDescent="0.3">
      <c r="A92" s="25" t="s">
        <v>123</v>
      </c>
      <c r="B92" s="26" t="s">
        <v>66</v>
      </c>
      <c r="C92" s="27" t="s">
        <v>6</v>
      </c>
      <c r="D92" s="28">
        <v>3219.12</v>
      </c>
      <c r="E92" s="40"/>
      <c r="F92" s="28">
        <f>D92*E92</f>
        <v>0</v>
      </c>
    </row>
    <row r="93" spans="1:6" x14ac:dyDescent="0.3">
      <c r="A93" s="25"/>
      <c r="B93" s="26" t="s">
        <v>2</v>
      </c>
      <c r="C93" s="27"/>
      <c r="D93" s="28"/>
      <c r="E93" s="27"/>
      <c r="F93" s="31">
        <f>SUM(F90:F92)</f>
        <v>0</v>
      </c>
    </row>
    <row r="95" spans="1:6" x14ac:dyDescent="0.3">
      <c r="A95" s="2" t="s">
        <v>46</v>
      </c>
      <c r="B95" s="18" t="s">
        <v>45</v>
      </c>
    </row>
    <row r="97" spans="1:6" ht="29.45" customHeight="1" x14ac:dyDescent="0.3">
      <c r="A97" s="25" t="s">
        <v>19</v>
      </c>
      <c r="B97" s="26" t="s">
        <v>106</v>
      </c>
      <c r="C97" s="27" t="s">
        <v>9</v>
      </c>
      <c r="D97" s="28">
        <v>170</v>
      </c>
      <c r="E97" s="40"/>
      <c r="F97" s="28">
        <f>D97*E97</f>
        <v>0</v>
      </c>
    </row>
    <row r="98" spans="1:6" ht="28.15" customHeight="1" x14ac:dyDescent="0.3">
      <c r="A98" s="25" t="s">
        <v>20</v>
      </c>
      <c r="B98" s="26" t="s">
        <v>107</v>
      </c>
      <c r="C98" s="27" t="s">
        <v>9</v>
      </c>
      <c r="D98" s="28">
        <v>210</v>
      </c>
      <c r="E98" s="40"/>
      <c r="F98" s="28">
        <f t="shared" ref="F98:F121" si="6">D98*E98</f>
        <v>0</v>
      </c>
    </row>
    <row r="99" spans="1:6" ht="31.5" customHeight="1" x14ac:dyDescent="0.3">
      <c r="A99" s="25" t="s">
        <v>21</v>
      </c>
      <c r="B99" s="26" t="s">
        <v>108</v>
      </c>
      <c r="C99" s="27" t="s">
        <v>9</v>
      </c>
      <c r="D99" s="28">
        <v>170</v>
      </c>
      <c r="E99" s="40"/>
      <c r="F99" s="28">
        <f>D99*E99</f>
        <v>0</v>
      </c>
    </row>
    <row r="100" spans="1:6" ht="15.75" customHeight="1" x14ac:dyDescent="0.3">
      <c r="A100" s="25" t="s">
        <v>22</v>
      </c>
      <c r="B100" s="26" t="s">
        <v>109</v>
      </c>
      <c r="C100" s="27" t="s">
        <v>9</v>
      </c>
      <c r="D100" s="28">
        <v>165</v>
      </c>
      <c r="E100" s="40"/>
      <c r="F100" s="28">
        <f>D100*E100</f>
        <v>0</v>
      </c>
    </row>
    <row r="101" spans="1:6" ht="30.6" customHeight="1" x14ac:dyDescent="0.3">
      <c r="A101" s="25" t="s">
        <v>23</v>
      </c>
      <c r="B101" s="26" t="s">
        <v>110</v>
      </c>
      <c r="C101" s="27" t="s">
        <v>9</v>
      </c>
      <c r="D101" s="28">
        <v>70</v>
      </c>
      <c r="E101" s="40"/>
      <c r="F101" s="28">
        <f>D101*E101</f>
        <v>0</v>
      </c>
    </row>
    <row r="102" spans="1:6" ht="30.6" customHeight="1" x14ac:dyDescent="0.3">
      <c r="A102" s="25" t="s">
        <v>24</v>
      </c>
      <c r="B102" s="26" t="s">
        <v>111</v>
      </c>
      <c r="C102" s="27" t="s">
        <v>9</v>
      </c>
      <c r="D102" s="28">
        <v>10</v>
      </c>
      <c r="E102" s="40"/>
      <c r="F102" s="28">
        <f>D102*E102</f>
        <v>0</v>
      </c>
    </row>
    <row r="103" spans="1:6" ht="25.5" x14ac:dyDescent="0.3">
      <c r="A103" s="25" t="s">
        <v>25</v>
      </c>
      <c r="B103" s="26" t="s">
        <v>112</v>
      </c>
      <c r="C103" s="27" t="s">
        <v>9</v>
      </c>
      <c r="D103" s="28">
        <v>180</v>
      </c>
      <c r="E103" s="40"/>
      <c r="F103" s="28">
        <f t="shared" si="6"/>
        <v>0</v>
      </c>
    </row>
    <row r="104" spans="1:6" ht="25.5" x14ac:dyDescent="0.3">
      <c r="A104" s="25" t="s">
        <v>26</v>
      </c>
      <c r="B104" s="26" t="s">
        <v>113</v>
      </c>
      <c r="C104" s="27" t="s">
        <v>9</v>
      </c>
      <c r="D104" s="28">
        <v>110</v>
      </c>
      <c r="E104" s="40"/>
      <c r="F104" s="28">
        <f t="shared" si="6"/>
        <v>0</v>
      </c>
    </row>
    <row r="105" spans="1:6" ht="25.5" x14ac:dyDescent="0.3">
      <c r="A105" s="25" t="s">
        <v>27</v>
      </c>
      <c r="B105" s="26" t="s">
        <v>115</v>
      </c>
      <c r="C105" s="27" t="s">
        <v>9</v>
      </c>
      <c r="D105" s="28">
        <v>30</v>
      </c>
      <c r="E105" s="40"/>
      <c r="F105" s="28">
        <f t="shared" si="6"/>
        <v>0</v>
      </c>
    </row>
    <row r="106" spans="1:6" ht="38.25" x14ac:dyDescent="0.3">
      <c r="A106" s="25" t="s">
        <v>28</v>
      </c>
      <c r="B106" s="26" t="s">
        <v>83</v>
      </c>
      <c r="C106" s="27" t="s">
        <v>9</v>
      </c>
      <c r="D106" s="28">
        <v>110</v>
      </c>
      <c r="E106" s="40"/>
      <c r="F106" s="28">
        <f t="shared" si="6"/>
        <v>0</v>
      </c>
    </row>
    <row r="107" spans="1:6" ht="102" x14ac:dyDescent="0.3">
      <c r="A107" s="25" t="s">
        <v>29</v>
      </c>
      <c r="B107" s="26" t="s">
        <v>116</v>
      </c>
      <c r="C107" s="27" t="s">
        <v>18</v>
      </c>
      <c r="D107" s="28">
        <v>90</v>
      </c>
      <c r="E107" s="40"/>
      <c r="F107" s="28">
        <f t="shared" si="6"/>
        <v>0</v>
      </c>
    </row>
    <row r="108" spans="1:6" ht="102" x14ac:dyDescent="0.3">
      <c r="A108" s="25" t="s">
        <v>30</v>
      </c>
      <c r="B108" s="26" t="s">
        <v>117</v>
      </c>
      <c r="C108" s="27" t="s">
        <v>9</v>
      </c>
      <c r="D108" s="28">
        <v>26</v>
      </c>
      <c r="E108" s="40"/>
      <c r="F108" s="28">
        <f t="shared" si="6"/>
        <v>0</v>
      </c>
    </row>
    <row r="109" spans="1:6" ht="55.9" customHeight="1" x14ac:dyDescent="0.3">
      <c r="A109" s="25" t="s">
        <v>31</v>
      </c>
      <c r="B109" s="30" t="s">
        <v>118</v>
      </c>
      <c r="C109" s="27" t="s">
        <v>17</v>
      </c>
      <c r="D109" s="28">
        <v>50</v>
      </c>
      <c r="E109" s="40"/>
      <c r="F109" s="28">
        <f t="shared" si="6"/>
        <v>0</v>
      </c>
    </row>
    <row r="110" spans="1:6" ht="25.5" x14ac:dyDescent="0.3">
      <c r="A110" s="25" t="s">
        <v>78</v>
      </c>
      <c r="B110" s="26" t="s">
        <v>68</v>
      </c>
      <c r="C110" s="27" t="s">
        <v>9</v>
      </c>
      <c r="D110" s="28">
        <v>155</v>
      </c>
      <c r="E110" s="40"/>
      <c r="F110" s="28">
        <f t="shared" si="6"/>
        <v>0</v>
      </c>
    </row>
    <row r="111" spans="1:6" ht="25.5" x14ac:dyDescent="0.3">
      <c r="A111" s="25" t="s">
        <v>32</v>
      </c>
      <c r="B111" s="26" t="s">
        <v>69</v>
      </c>
      <c r="C111" s="27" t="s">
        <v>9</v>
      </c>
      <c r="D111" s="28">
        <v>55</v>
      </c>
      <c r="E111" s="40"/>
      <c r="F111" s="28">
        <f t="shared" si="6"/>
        <v>0</v>
      </c>
    </row>
    <row r="112" spans="1:6" ht="38.25" x14ac:dyDescent="0.3">
      <c r="A112" s="25" t="s">
        <v>33</v>
      </c>
      <c r="B112" s="26" t="s">
        <v>84</v>
      </c>
      <c r="C112" s="27" t="s">
        <v>9</v>
      </c>
      <c r="D112" s="28">
        <v>200</v>
      </c>
      <c r="E112" s="40"/>
      <c r="F112" s="28">
        <f t="shared" si="6"/>
        <v>0</v>
      </c>
    </row>
    <row r="113" spans="1:19" x14ac:dyDescent="0.3">
      <c r="A113" s="25" t="s">
        <v>59</v>
      </c>
      <c r="B113" s="26" t="s">
        <v>122</v>
      </c>
      <c r="C113" s="27" t="s">
        <v>9</v>
      </c>
      <c r="D113" s="28">
        <v>30</v>
      </c>
      <c r="E113" s="40"/>
      <c r="F113" s="28">
        <f t="shared" si="6"/>
        <v>0</v>
      </c>
    </row>
    <row r="114" spans="1:19" ht="51" x14ac:dyDescent="0.3">
      <c r="A114" s="25" t="s">
        <v>119</v>
      </c>
      <c r="B114" s="26" t="s">
        <v>57</v>
      </c>
      <c r="C114" s="27" t="s">
        <v>17</v>
      </c>
      <c r="D114" s="28">
        <v>60</v>
      </c>
      <c r="E114" s="40"/>
      <c r="F114" s="28">
        <f t="shared" si="6"/>
        <v>0</v>
      </c>
    </row>
    <row r="115" spans="1:19" ht="51" x14ac:dyDescent="0.3">
      <c r="A115" s="25" t="s">
        <v>120</v>
      </c>
      <c r="B115" s="26" t="s">
        <v>124</v>
      </c>
      <c r="C115" s="27" t="s">
        <v>17</v>
      </c>
      <c r="D115" s="28">
        <v>21</v>
      </c>
      <c r="E115" s="40"/>
      <c r="F115" s="28">
        <f t="shared" si="6"/>
        <v>0</v>
      </c>
    </row>
    <row r="116" spans="1:19" ht="25.5" x14ac:dyDescent="0.3">
      <c r="A116" s="25" t="s">
        <v>34</v>
      </c>
      <c r="B116" s="26" t="s">
        <v>70</v>
      </c>
      <c r="C116" s="27" t="s">
        <v>12</v>
      </c>
      <c r="D116" s="28">
        <v>1</v>
      </c>
      <c r="E116" s="40"/>
      <c r="F116" s="28">
        <f t="shared" si="6"/>
        <v>0</v>
      </c>
    </row>
    <row r="117" spans="1:19" ht="25.5" x14ac:dyDescent="0.3">
      <c r="A117" s="25" t="s">
        <v>123</v>
      </c>
      <c r="B117" s="26" t="s">
        <v>35</v>
      </c>
      <c r="C117" s="27" t="s">
        <v>96</v>
      </c>
      <c r="D117" s="28">
        <v>1</v>
      </c>
      <c r="E117" s="40"/>
      <c r="F117" s="28">
        <f t="shared" si="6"/>
        <v>0</v>
      </c>
    </row>
    <row r="118" spans="1:19" x14ac:dyDescent="0.3">
      <c r="A118" s="25" t="s">
        <v>60</v>
      </c>
      <c r="B118" s="26" t="s">
        <v>121</v>
      </c>
      <c r="C118" s="27" t="s">
        <v>12</v>
      </c>
      <c r="D118" s="28">
        <v>1</v>
      </c>
      <c r="E118" s="40"/>
      <c r="F118" s="28">
        <f t="shared" si="6"/>
        <v>0</v>
      </c>
    </row>
    <row r="119" spans="1:19" ht="25.5" x14ac:dyDescent="0.3">
      <c r="A119" s="25" t="s">
        <v>61</v>
      </c>
      <c r="B119" s="26" t="s">
        <v>7</v>
      </c>
      <c r="C119" s="27" t="s">
        <v>96</v>
      </c>
      <c r="D119" s="28">
        <v>1</v>
      </c>
      <c r="E119" s="40"/>
      <c r="F119" s="28">
        <f t="shared" si="6"/>
        <v>0</v>
      </c>
    </row>
    <row r="120" spans="1:19" ht="38.25" x14ac:dyDescent="0.3">
      <c r="A120" s="25" t="s">
        <v>72</v>
      </c>
      <c r="B120" s="26" t="s">
        <v>5</v>
      </c>
      <c r="C120" s="27" t="s">
        <v>96</v>
      </c>
      <c r="D120" s="28">
        <v>1</v>
      </c>
      <c r="E120" s="40"/>
      <c r="F120" s="28">
        <f t="shared" si="6"/>
        <v>0</v>
      </c>
    </row>
    <row r="121" spans="1:19" s="11" customFormat="1" x14ac:dyDescent="0.3">
      <c r="A121" s="25" t="s">
        <v>73</v>
      </c>
      <c r="B121" s="26" t="s">
        <v>10</v>
      </c>
      <c r="C121" s="27" t="s">
        <v>9</v>
      </c>
      <c r="D121" s="28">
        <v>271.60000000000002</v>
      </c>
      <c r="E121" s="40"/>
      <c r="F121" s="28">
        <f t="shared" si="6"/>
        <v>0</v>
      </c>
      <c r="G121" s="12"/>
      <c r="H121" s="12"/>
      <c r="I121" s="12"/>
      <c r="J121" s="12"/>
      <c r="K121" s="12"/>
      <c r="L121" s="12"/>
      <c r="M121" s="12"/>
      <c r="N121" s="12"/>
      <c r="O121" s="12"/>
      <c r="P121" s="12"/>
      <c r="Q121" s="12"/>
      <c r="R121" s="12"/>
      <c r="S121" s="12"/>
    </row>
    <row r="122" spans="1:19" x14ac:dyDescent="0.3">
      <c r="A122" s="25"/>
      <c r="B122" s="26" t="s">
        <v>2</v>
      </c>
      <c r="C122" s="27"/>
      <c r="D122" s="28"/>
      <c r="E122" s="27"/>
      <c r="F122" s="31">
        <f>SUM(F97:F121)</f>
        <v>0</v>
      </c>
    </row>
    <row r="124" spans="1:19" ht="16.899999999999999" customHeight="1" x14ac:dyDescent="0.3">
      <c r="A124" s="2" t="s">
        <v>48</v>
      </c>
      <c r="B124" s="18" t="s">
        <v>134</v>
      </c>
    </row>
    <row r="125" spans="1:19" ht="16.899999999999999" customHeight="1" x14ac:dyDescent="0.3">
      <c r="B125" s="18"/>
    </row>
    <row r="126" spans="1:19" ht="44.45" customHeight="1" x14ac:dyDescent="0.3">
      <c r="B126" s="3" t="s">
        <v>196</v>
      </c>
    </row>
    <row r="127" spans="1:19" ht="15.6" customHeight="1" x14ac:dyDescent="0.3"/>
    <row r="128" spans="1:19" x14ac:dyDescent="0.3">
      <c r="A128" s="25" t="s">
        <v>19</v>
      </c>
      <c r="B128" s="26" t="s">
        <v>74</v>
      </c>
      <c r="C128" s="27" t="s">
        <v>9</v>
      </c>
      <c r="D128" s="28">
        <v>30</v>
      </c>
      <c r="E128" s="40"/>
      <c r="F128" s="28">
        <f t="shared" ref="F128:F137" si="7">D128*E128</f>
        <v>0</v>
      </c>
    </row>
    <row r="129" spans="1:19" ht="25.5" x14ac:dyDescent="0.3">
      <c r="A129" s="25" t="s">
        <v>20</v>
      </c>
      <c r="B129" s="26" t="s">
        <v>126</v>
      </c>
      <c r="C129" s="27" t="s">
        <v>9</v>
      </c>
      <c r="D129" s="28">
        <v>135</v>
      </c>
      <c r="E129" s="40"/>
      <c r="F129" s="28">
        <f t="shared" si="7"/>
        <v>0</v>
      </c>
    </row>
    <row r="130" spans="1:19" x14ac:dyDescent="0.3">
      <c r="A130" s="25" t="s">
        <v>21</v>
      </c>
      <c r="B130" s="26" t="s">
        <v>125</v>
      </c>
      <c r="C130" s="27" t="s">
        <v>9</v>
      </c>
      <c r="D130" s="28">
        <v>560</v>
      </c>
      <c r="E130" s="40"/>
      <c r="F130" s="28">
        <f t="shared" si="7"/>
        <v>0</v>
      </c>
    </row>
    <row r="131" spans="1:19" ht="25.5" x14ac:dyDescent="0.3">
      <c r="A131" s="25" t="s">
        <v>22</v>
      </c>
      <c r="B131" s="26" t="s">
        <v>127</v>
      </c>
      <c r="C131" s="27" t="s">
        <v>9</v>
      </c>
      <c r="D131" s="28">
        <v>80</v>
      </c>
      <c r="E131" s="40"/>
      <c r="F131" s="28">
        <f t="shared" si="7"/>
        <v>0</v>
      </c>
    </row>
    <row r="132" spans="1:19" ht="25.5" x14ac:dyDescent="0.3">
      <c r="A132" s="25" t="s">
        <v>23</v>
      </c>
      <c r="B132" s="26" t="s">
        <v>131</v>
      </c>
      <c r="C132" s="27" t="s">
        <v>9</v>
      </c>
      <c r="D132" s="28">
        <v>150</v>
      </c>
      <c r="E132" s="40"/>
      <c r="F132" s="28">
        <f t="shared" si="7"/>
        <v>0</v>
      </c>
    </row>
    <row r="133" spans="1:19" x14ac:dyDescent="0.3">
      <c r="A133" s="25" t="s">
        <v>24</v>
      </c>
      <c r="B133" s="26" t="s">
        <v>129</v>
      </c>
      <c r="C133" s="27" t="s">
        <v>9</v>
      </c>
      <c r="D133" s="28">
        <v>60</v>
      </c>
      <c r="E133" s="40"/>
      <c r="F133" s="28">
        <f t="shared" si="7"/>
        <v>0</v>
      </c>
    </row>
    <row r="134" spans="1:19" x14ac:dyDescent="0.3">
      <c r="A134" s="25" t="s">
        <v>25</v>
      </c>
      <c r="B134" s="26" t="s">
        <v>130</v>
      </c>
      <c r="C134" s="27" t="s">
        <v>9</v>
      </c>
      <c r="D134" s="28">
        <v>35</v>
      </c>
      <c r="E134" s="40"/>
      <c r="F134" s="28">
        <f t="shared" si="7"/>
        <v>0</v>
      </c>
    </row>
    <row r="135" spans="1:19" x14ac:dyDescent="0.3">
      <c r="A135" s="25" t="s">
        <v>26</v>
      </c>
      <c r="B135" s="26" t="s">
        <v>128</v>
      </c>
      <c r="C135" s="27" t="s">
        <v>9</v>
      </c>
      <c r="D135" s="28">
        <v>80</v>
      </c>
      <c r="E135" s="40"/>
      <c r="F135" s="28">
        <f t="shared" si="7"/>
        <v>0</v>
      </c>
    </row>
    <row r="136" spans="1:19" ht="25.5" x14ac:dyDescent="0.3">
      <c r="A136" s="25" t="s">
        <v>27</v>
      </c>
      <c r="B136" s="26" t="s">
        <v>36</v>
      </c>
      <c r="C136" s="27" t="s">
        <v>9</v>
      </c>
      <c r="D136" s="28">
        <v>5</v>
      </c>
      <c r="E136" s="40"/>
      <c r="F136" s="28">
        <f t="shared" si="7"/>
        <v>0</v>
      </c>
    </row>
    <row r="137" spans="1:19" s="11" customFormat="1" ht="16.5" customHeight="1" x14ac:dyDescent="0.3">
      <c r="A137" s="25" t="s">
        <v>28</v>
      </c>
      <c r="B137" s="26" t="s">
        <v>1</v>
      </c>
      <c r="C137" s="27" t="s">
        <v>9</v>
      </c>
      <c r="D137" s="28">
        <v>250</v>
      </c>
      <c r="E137" s="40"/>
      <c r="F137" s="28">
        <f t="shared" si="7"/>
        <v>0</v>
      </c>
      <c r="G137" s="12"/>
      <c r="H137" s="12"/>
      <c r="I137" s="12"/>
      <c r="J137" s="12"/>
      <c r="K137" s="12"/>
      <c r="L137" s="12"/>
      <c r="M137" s="12"/>
      <c r="N137" s="12"/>
      <c r="O137" s="12"/>
      <c r="P137" s="12"/>
      <c r="Q137" s="12"/>
      <c r="R137" s="12"/>
      <c r="S137" s="12"/>
    </row>
    <row r="138" spans="1:19" x14ac:dyDescent="0.3">
      <c r="A138" s="25"/>
      <c r="B138" s="26" t="s">
        <v>2</v>
      </c>
      <c r="C138" s="27"/>
      <c r="D138" s="28"/>
      <c r="E138" s="27"/>
      <c r="F138" s="31">
        <f>SUM(F128:F137)</f>
        <v>0</v>
      </c>
    </row>
    <row r="142" spans="1:19" x14ac:dyDescent="0.3">
      <c r="B142" s="18" t="s">
        <v>132</v>
      </c>
    </row>
    <row r="143" spans="1:19" x14ac:dyDescent="0.3">
      <c r="B143" s="18"/>
    </row>
    <row r="144" spans="1:19" x14ac:dyDescent="0.3">
      <c r="A144" s="25" t="s">
        <v>29</v>
      </c>
      <c r="B144" s="26" t="s">
        <v>136</v>
      </c>
      <c r="C144" s="27" t="s">
        <v>9</v>
      </c>
      <c r="D144" s="28">
        <v>40</v>
      </c>
      <c r="E144" s="40"/>
      <c r="F144" s="28">
        <f t="shared" ref="F144:F145" si="8">D144*E144</f>
        <v>0</v>
      </c>
    </row>
    <row r="145" spans="1:6" x14ac:dyDescent="0.3">
      <c r="A145" s="25" t="s">
        <v>30</v>
      </c>
      <c r="B145" s="26" t="s">
        <v>135</v>
      </c>
      <c r="C145" s="27" t="s">
        <v>9</v>
      </c>
      <c r="D145" s="28">
        <v>160</v>
      </c>
      <c r="E145" s="40"/>
      <c r="F145" s="28">
        <f t="shared" si="8"/>
        <v>0</v>
      </c>
    </row>
    <row r="146" spans="1:6" x14ac:dyDescent="0.3">
      <c r="A146" s="25"/>
      <c r="B146" s="26" t="s">
        <v>2</v>
      </c>
      <c r="C146" s="27"/>
      <c r="D146" s="28"/>
      <c r="E146" s="27"/>
      <c r="F146" s="31">
        <f>SUM(F144:F145)</f>
        <v>0</v>
      </c>
    </row>
    <row r="147" spans="1:6" x14ac:dyDescent="0.3">
      <c r="B147" s="18"/>
    </row>
    <row r="148" spans="1:6" x14ac:dyDescent="0.3">
      <c r="B148" s="18" t="s">
        <v>133</v>
      </c>
    </row>
    <row r="149" spans="1:6" x14ac:dyDescent="0.3">
      <c r="B149" s="18"/>
    </row>
    <row r="150" spans="1:6" x14ac:dyDescent="0.3">
      <c r="A150" s="25" t="s">
        <v>31</v>
      </c>
      <c r="B150" s="26" t="s">
        <v>137</v>
      </c>
      <c r="C150" s="27" t="s">
        <v>9</v>
      </c>
      <c r="D150" s="28">
        <v>70</v>
      </c>
      <c r="E150" s="40"/>
      <c r="F150" s="28">
        <f t="shared" ref="F150:F151" si="9">D150*E150</f>
        <v>0</v>
      </c>
    </row>
    <row r="151" spans="1:6" x14ac:dyDescent="0.3">
      <c r="A151" s="25" t="s">
        <v>78</v>
      </c>
      <c r="B151" s="26" t="s">
        <v>138</v>
      </c>
      <c r="C151" s="27" t="s">
        <v>9</v>
      </c>
      <c r="D151" s="28">
        <v>55</v>
      </c>
      <c r="E151" s="40"/>
      <c r="F151" s="28">
        <f t="shared" si="9"/>
        <v>0</v>
      </c>
    </row>
    <row r="152" spans="1:6" x14ac:dyDescent="0.3">
      <c r="A152" s="25"/>
      <c r="B152" s="26" t="s">
        <v>2</v>
      </c>
      <c r="C152" s="27"/>
      <c r="D152" s="28"/>
      <c r="E152" s="27"/>
      <c r="F152" s="31">
        <f>SUM(F150:F151)</f>
        <v>0</v>
      </c>
    </row>
    <row r="154" spans="1:6" x14ac:dyDescent="0.3">
      <c r="A154" s="2" t="s">
        <v>52</v>
      </c>
      <c r="B154" s="18" t="s">
        <v>3</v>
      </c>
    </row>
    <row r="155" spans="1:6" ht="12.75" customHeight="1" x14ac:dyDescent="0.3"/>
    <row r="156" spans="1:6" ht="32.25" customHeight="1" x14ac:dyDescent="0.3">
      <c r="A156" s="25" t="s">
        <v>19</v>
      </c>
      <c r="B156" s="26" t="s">
        <v>146</v>
      </c>
      <c r="C156" s="27" t="s">
        <v>18</v>
      </c>
      <c r="D156" s="28">
        <v>160</v>
      </c>
      <c r="E156" s="40"/>
      <c r="F156" s="28">
        <f>D156*E156</f>
        <v>0</v>
      </c>
    </row>
    <row r="157" spans="1:6" ht="25.5" x14ac:dyDescent="0.3">
      <c r="A157" s="25" t="s">
        <v>20</v>
      </c>
      <c r="B157" s="26" t="s">
        <v>55</v>
      </c>
      <c r="C157" s="27" t="s">
        <v>9</v>
      </c>
      <c r="D157" s="28">
        <v>110</v>
      </c>
      <c r="E157" s="40"/>
      <c r="F157" s="28">
        <f t="shared" ref="F157:F169" si="10">D157*E157</f>
        <v>0</v>
      </c>
    </row>
    <row r="158" spans="1:6" ht="25.5" x14ac:dyDescent="0.3">
      <c r="A158" s="25" t="s">
        <v>21</v>
      </c>
      <c r="B158" s="26" t="s">
        <v>8</v>
      </c>
      <c r="C158" s="27" t="s">
        <v>18</v>
      </c>
      <c r="D158" s="28">
        <v>100</v>
      </c>
      <c r="E158" s="40"/>
      <c r="F158" s="28">
        <f t="shared" si="10"/>
        <v>0</v>
      </c>
    </row>
    <row r="159" spans="1:6" x14ac:dyDescent="0.3">
      <c r="A159" s="25" t="s">
        <v>22</v>
      </c>
      <c r="B159" s="26" t="s">
        <v>63</v>
      </c>
      <c r="C159" s="27" t="s">
        <v>18</v>
      </c>
      <c r="D159" s="28">
        <v>60</v>
      </c>
      <c r="E159" s="40"/>
      <c r="F159" s="28">
        <f t="shared" si="10"/>
        <v>0</v>
      </c>
    </row>
    <row r="160" spans="1:6" ht="25.5" x14ac:dyDescent="0.3">
      <c r="A160" s="25" t="s">
        <v>23</v>
      </c>
      <c r="B160" s="26" t="s">
        <v>62</v>
      </c>
      <c r="C160" s="27" t="s">
        <v>18</v>
      </c>
      <c r="D160" s="28">
        <v>33</v>
      </c>
      <c r="E160" s="40"/>
      <c r="F160" s="28">
        <f t="shared" si="10"/>
        <v>0</v>
      </c>
    </row>
    <row r="161" spans="1:19" ht="45" customHeight="1" x14ac:dyDescent="0.3">
      <c r="A161" s="25" t="s">
        <v>24</v>
      </c>
      <c r="B161" s="26" t="s">
        <v>142</v>
      </c>
      <c r="C161" s="27" t="s">
        <v>17</v>
      </c>
      <c r="D161" s="28">
        <v>60</v>
      </c>
      <c r="E161" s="40"/>
      <c r="F161" s="28">
        <f t="shared" si="10"/>
        <v>0</v>
      </c>
    </row>
    <row r="162" spans="1:19" ht="45" customHeight="1" x14ac:dyDescent="0.3">
      <c r="A162" s="25" t="s">
        <v>25</v>
      </c>
      <c r="B162" s="26" t="s">
        <v>143</v>
      </c>
      <c r="C162" s="27" t="s">
        <v>17</v>
      </c>
      <c r="D162" s="28">
        <v>35</v>
      </c>
      <c r="E162" s="40"/>
      <c r="F162" s="28">
        <f t="shared" si="10"/>
        <v>0</v>
      </c>
    </row>
    <row r="163" spans="1:19" ht="45" customHeight="1" x14ac:dyDescent="0.3">
      <c r="A163" s="25" t="s">
        <v>26</v>
      </c>
      <c r="B163" s="26" t="s">
        <v>144</v>
      </c>
      <c r="C163" s="27" t="s">
        <v>17</v>
      </c>
      <c r="D163" s="28">
        <v>20</v>
      </c>
      <c r="E163" s="40"/>
      <c r="F163" s="28">
        <f t="shared" si="10"/>
        <v>0</v>
      </c>
    </row>
    <row r="164" spans="1:19" ht="45" customHeight="1" x14ac:dyDescent="0.3">
      <c r="A164" s="25" t="s">
        <v>27</v>
      </c>
      <c r="B164" s="26" t="s">
        <v>145</v>
      </c>
      <c r="C164" s="27" t="s">
        <v>17</v>
      </c>
      <c r="D164" s="28">
        <v>20</v>
      </c>
      <c r="E164" s="40"/>
      <c r="F164" s="28">
        <f t="shared" si="10"/>
        <v>0</v>
      </c>
    </row>
    <row r="165" spans="1:19" ht="38.25" x14ac:dyDescent="0.3">
      <c r="A165" s="25" t="s">
        <v>28</v>
      </c>
      <c r="B165" s="26" t="s">
        <v>147</v>
      </c>
      <c r="C165" s="27" t="s">
        <v>17</v>
      </c>
      <c r="D165" s="28">
        <v>3</v>
      </c>
      <c r="E165" s="40"/>
      <c r="F165" s="28">
        <f t="shared" si="10"/>
        <v>0</v>
      </c>
    </row>
    <row r="166" spans="1:19" ht="38.25" x14ac:dyDescent="0.3">
      <c r="A166" s="25" t="s">
        <v>29</v>
      </c>
      <c r="B166" s="26" t="s">
        <v>148</v>
      </c>
      <c r="C166" s="27" t="s">
        <v>12</v>
      </c>
      <c r="D166" s="28">
        <v>4</v>
      </c>
      <c r="E166" s="40"/>
      <c r="F166" s="28">
        <f t="shared" si="10"/>
        <v>0</v>
      </c>
    </row>
    <row r="167" spans="1:19" ht="38.25" x14ac:dyDescent="0.3">
      <c r="A167" s="25" t="s">
        <v>30</v>
      </c>
      <c r="B167" s="26" t="s">
        <v>151</v>
      </c>
      <c r="C167" s="27" t="s">
        <v>12</v>
      </c>
      <c r="D167" s="28">
        <v>2</v>
      </c>
      <c r="E167" s="40"/>
      <c r="F167" s="28">
        <f t="shared" si="10"/>
        <v>0</v>
      </c>
    </row>
    <row r="168" spans="1:19" ht="38.25" x14ac:dyDescent="0.3">
      <c r="A168" s="25" t="s">
        <v>31</v>
      </c>
      <c r="B168" s="26" t="s">
        <v>150</v>
      </c>
      <c r="C168" s="27" t="s">
        <v>12</v>
      </c>
      <c r="D168" s="28">
        <v>2</v>
      </c>
      <c r="E168" s="40"/>
      <c r="F168" s="28">
        <f t="shared" si="10"/>
        <v>0</v>
      </c>
    </row>
    <row r="169" spans="1:19" s="11" customFormat="1" ht="25.5" x14ac:dyDescent="0.3">
      <c r="A169" s="25" t="s">
        <v>78</v>
      </c>
      <c r="B169" s="26" t="s">
        <v>149</v>
      </c>
      <c r="C169" s="27" t="s">
        <v>12</v>
      </c>
      <c r="D169" s="28">
        <v>3</v>
      </c>
      <c r="E169" s="40"/>
      <c r="F169" s="28">
        <f t="shared" si="10"/>
        <v>0</v>
      </c>
      <c r="G169" s="12"/>
      <c r="H169" s="12"/>
      <c r="I169" s="12"/>
      <c r="J169" s="12"/>
      <c r="K169" s="12"/>
      <c r="L169" s="12"/>
      <c r="M169" s="12"/>
      <c r="N169" s="12"/>
      <c r="O169" s="12"/>
      <c r="P169" s="12"/>
      <c r="Q169" s="12"/>
      <c r="R169" s="12"/>
      <c r="S169" s="12"/>
    </row>
    <row r="170" spans="1:19" x14ac:dyDescent="0.3">
      <c r="A170" s="25"/>
      <c r="B170" s="32" t="s">
        <v>2</v>
      </c>
      <c r="C170" s="27"/>
      <c r="D170" s="28"/>
      <c r="E170" s="27"/>
      <c r="F170" s="31">
        <f>SUM(F156:F169)</f>
        <v>0</v>
      </c>
    </row>
    <row r="172" spans="1:19" s="17" customFormat="1" x14ac:dyDescent="0.3">
      <c r="A172" s="24" t="s">
        <v>207</v>
      </c>
      <c r="B172" s="14" t="s">
        <v>4</v>
      </c>
      <c r="C172" s="15"/>
      <c r="D172" s="16"/>
      <c r="E172" s="15"/>
      <c r="F172" s="16"/>
    </row>
    <row r="174" spans="1:19" s="17" customFormat="1" x14ac:dyDescent="0.3">
      <c r="A174" s="2" t="s">
        <v>40</v>
      </c>
      <c r="B174" s="18" t="s">
        <v>13</v>
      </c>
      <c r="C174" s="15"/>
      <c r="D174" s="16"/>
      <c r="E174" s="15"/>
      <c r="F174" s="16"/>
    </row>
    <row r="176" spans="1:19" ht="51" x14ac:dyDescent="0.3">
      <c r="A176" s="25" t="s">
        <v>19</v>
      </c>
      <c r="B176" s="26" t="s">
        <v>152</v>
      </c>
      <c r="C176" s="27" t="s">
        <v>17</v>
      </c>
      <c r="D176" s="28">
        <v>35</v>
      </c>
      <c r="E176" s="40"/>
      <c r="F176" s="28">
        <f t="shared" ref="F176:F183" si="11">D176*E176</f>
        <v>0</v>
      </c>
    </row>
    <row r="177" spans="1:19" x14ac:dyDescent="0.3">
      <c r="A177" s="25" t="s">
        <v>20</v>
      </c>
      <c r="B177" s="26" t="s">
        <v>153</v>
      </c>
      <c r="C177" s="27" t="s">
        <v>17</v>
      </c>
      <c r="D177" s="28">
        <v>20</v>
      </c>
      <c r="E177" s="40"/>
      <c r="F177" s="28">
        <f t="shared" si="11"/>
        <v>0</v>
      </c>
    </row>
    <row r="178" spans="1:19" ht="25.5" x14ac:dyDescent="0.3">
      <c r="A178" s="25" t="s">
        <v>21</v>
      </c>
      <c r="B178" s="26" t="s">
        <v>154</v>
      </c>
      <c r="C178" s="27" t="s">
        <v>17</v>
      </c>
      <c r="D178" s="28">
        <v>25</v>
      </c>
      <c r="E178" s="40"/>
      <c r="F178" s="28">
        <f t="shared" si="11"/>
        <v>0</v>
      </c>
    </row>
    <row r="179" spans="1:19" ht="51" x14ac:dyDescent="0.3">
      <c r="A179" s="25" t="s">
        <v>22</v>
      </c>
      <c r="B179" s="26" t="s">
        <v>155</v>
      </c>
      <c r="C179" s="27" t="s">
        <v>17</v>
      </c>
      <c r="D179" s="28">
        <v>20</v>
      </c>
      <c r="E179" s="40"/>
      <c r="F179" s="28">
        <f t="shared" si="11"/>
        <v>0</v>
      </c>
    </row>
    <row r="180" spans="1:19" ht="127.5" x14ac:dyDescent="0.3">
      <c r="A180" s="25" t="s">
        <v>23</v>
      </c>
      <c r="B180" s="26" t="s">
        <v>184</v>
      </c>
      <c r="C180" s="27" t="s">
        <v>9</v>
      </c>
      <c r="D180" s="28">
        <v>120</v>
      </c>
      <c r="E180" s="40"/>
      <c r="F180" s="28">
        <f t="shared" si="11"/>
        <v>0</v>
      </c>
    </row>
    <row r="181" spans="1:19" ht="38.25" x14ac:dyDescent="0.3">
      <c r="A181" s="25" t="s">
        <v>24</v>
      </c>
      <c r="B181" s="26" t="s">
        <v>198</v>
      </c>
      <c r="C181" s="27" t="s">
        <v>17</v>
      </c>
      <c r="D181" s="28">
        <v>25</v>
      </c>
      <c r="E181" s="40"/>
      <c r="F181" s="28">
        <f t="shared" si="11"/>
        <v>0</v>
      </c>
    </row>
    <row r="182" spans="1:19" ht="33" customHeight="1" x14ac:dyDescent="0.3">
      <c r="A182" s="25" t="s">
        <v>25</v>
      </c>
      <c r="B182" s="26" t="s">
        <v>156</v>
      </c>
      <c r="C182" s="27" t="s">
        <v>9</v>
      </c>
      <c r="D182" s="28">
        <v>70</v>
      </c>
      <c r="E182" s="40"/>
      <c r="F182" s="28">
        <f t="shared" si="11"/>
        <v>0</v>
      </c>
    </row>
    <row r="183" spans="1:19" s="11" customFormat="1" x14ac:dyDescent="0.3">
      <c r="A183" s="25" t="s">
        <v>26</v>
      </c>
      <c r="B183" s="26" t="s">
        <v>64</v>
      </c>
      <c r="C183" s="27" t="s">
        <v>17</v>
      </c>
      <c r="D183" s="28">
        <v>80</v>
      </c>
      <c r="E183" s="40"/>
      <c r="F183" s="28">
        <f t="shared" si="11"/>
        <v>0</v>
      </c>
      <c r="G183" s="12"/>
      <c r="H183" s="12"/>
      <c r="I183" s="12"/>
      <c r="J183" s="12"/>
      <c r="K183" s="12"/>
      <c r="L183" s="12"/>
      <c r="M183" s="12"/>
      <c r="N183" s="12"/>
      <c r="O183" s="12"/>
      <c r="P183" s="12"/>
      <c r="Q183" s="12"/>
      <c r="R183" s="12"/>
      <c r="S183" s="12"/>
    </row>
    <row r="184" spans="1:19" x14ac:dyDescent="0.3">
      <c r="A184" s="25"/>
      <c r="B184" s="26" t="s">
        <v>2</v>
      </c>
      <c r="C184" s="27"/>
      <c r="D184" s="28"/>
      <c r="E184" s="37"/>
      <c r="F184" s="31">
        <f>SUM(F176:F183)</f>
        <v>0</v>
      </c>
    </row>
    <row r="185" spans="1:19" x14ac:dyDescent="0.3">
      <c r="E185" s="38"/>
    </row>
    <row r="186" spans="1:19" s="17" customFormat="1" x14ac:dyDescent="0.3">
      <c r="A186" s="2" t="s">
        <v>42</v>
      </c>
      <c r="B186" s="18" t="s">
        <v>14</v>
      </c>
      <c r="C186" s="15"/>
      <c r="D186" s="16"/>
      <c r="E186" s="39"/>
      <c r="F186" s="16"/>
    </row>
    <row r="187" spans="1:19" s="17" customFormat="1" x14ac:dyDescent="0.3">
      <c r="A187" s="13"/>
      <c r="B187" s="20"/>
      <c r="C187" s="15"/>
      <c r="D187" s="16"/>
      <c r="E187" s="39"/>
      <c r="F187" s="16"/>
    </row>
    <row r="188" spans="1:19" ht="51" x14ac:dyDescent="0.3">
      <c r="B188" s="3" t="s">
        <v>171</v>
      </c>
      <c r="E188" s="38"/>
    </row>
    <row r="189" spans="1:19" x14ac:dyDescent="0.3">
      <c r="A189" s="25" t="s">
        <v>19</v>
      </c>
      <c r="B189" s="26" t="s">
        <v>208</v>
      </c>
      <c r="C189" s="27" t="s">
        <v>12</v>
      </c>
      <c r="D189" s="28">
        <v>2</v>
      </c>
      <c r="E189" s="40"/>
      <c r="F189" s="28">
        <f t="shared" ref="F189:F198" si="12">D189*E189</f>
        <v>0</v>
      </c>
    </row>
    <row r="190" spans="1:19" ht="38.25" x14ac:dyDescent="0.3">
      <c r="A190" s="25" t="s">
        <v>20</v>
      </c>
      <c r="B190" s="26" t="s">
        <v>174</v>
      </c>
      <c r="C190" s="27" t="s">
        <v>12</v>
      </c>
      <c r="D190" s="28">
        <v>4</v>
      </c>
      <c r="E190" s="40"/>
      <c r="F190" s="28">
        <f t="shared" si="12"/>
        <v>0</v>
      </c>
    </row>
    <row r="191" spans="1:19" ht="38.25" x14ac:dyDescent="0.3">
      <c r="A191" s="25" t="s">
        <v>21</v>
      </c>
      <c r="B191" s="26" t="s">
        <v>175</v>
      </c>
      <c r="C191" s="27" t="s">
        <v>12</v>
      </c>
      <c r="D191" s="28">
        <v>2</v>
      </c>
      <c r="E191" s="40"/>
      <c r="F191" s="28">
        <f t="shared" si="12"/>
        <v>0</v>
      </c>
    </row>
    <row r="192" spans="1:19" ht="38.25" x14ac:dyDescent="0.3">
      <c r="A192" s="25" t="s">
        <v>22</v>
      </c>
      <c r="B192" s="26" t="s">
        <v>176</v>
      </c>
      <c r="C192" s="27" t="s">
        <v>12</v>
      </c>
      <c r="D192" s="28">
        <v>1</v>
      </c>
      <c r="E192" s="40"/>
      <c r="F192" s="28">
        <f t="shared" si="12"/>
        <v>0</v>
      </c>
    </row>
    <row r="193" spans="1:19" ht="76.5" x14ac:dyDescent="0.3">
      <c r="A193" s="25" t="s">
        <v>23</v>
      </c>
      <c r="B193" s="30" t="s">
        <v>172</v>
      </c>
      <c r="C193" s="27" t="s">
        <v>12</v>
      </c>
      <c r="D193" s="28">
        <v>1</v>
      </c>
      <c r="E193" s="40"/>
      <c r="F193" s="28">
        <f t="shared" si="12"/>
        <v>0</v>
      </c>
    </row>
    <row r="194" spans="1:19" ht="51" x14ac:dyDescent="0.3">
      <c r="A194" s="25"/>
      <c r="B194" s="26" t="s">
        <v>173</v>
      </c>
      <c r="C194" s="27"/>
      <c r="D194" s="28"/>
      <c r="E194" s="27"/>
      <c r="F194" s="28"/>
    </row>
    <row r="195" spans="1:19" ht="30.6" customHeight="1" x14ac:dyDescent="0.3">
      <c r="A195" s="25" t="s">
        <v>24</v>
      </c>
      <c r="B195" s="30" t="s">
        <v>183</v>
      </c>
      <c r="C195" s="27" t="s">
        <v>12</v>
      </c>
      <c r="D195" s="28">
        <v>3</v>
      </c>
      <c r="E195" s="40"/>
      <c r="F195" s="28">
        <f t="shared" si="12"/>
        <v>0</v>
      </c>
    </row>
    <row r="196" spans="1:19" ht="31.15" customHeight="1" x14ac:dyDescent="0.3">
      <c r="A196" s="25" t="s">
        <v>25</v>
      </c>
      <c r="B196" s="26" t="s">
        <v>182</v>
      </c>
      <c r="C196" s="27" t="s">
        <v>12</v>
      </c>
      <c r="D196" s="28">
        <v>1</v>
      </c>
      <c r="E196" s="40"/>
      <c r="F196" s="28">
        <f t="shared" si="12"/>
        <v>0</v>
      </c>
    </row>
    <row r="197" spans="1:19" ht="28.15" customHeight="1" x14ac:dyDescent="0.3">
      <c r="A197" s="25" t="s">
        <v>26</v>
      </c>
      <c r="B197" s="30" t="s">
        <v>186</v>
      </c>
      <c r="C197" s="27" t="s">
        <v>12</v>
      </c>
      <c r="D197" s="28">
        <v>1</v>
      </c>
      <c r="E197" s="40"/>
      <c r="F197" s="28">
        <f t="shared" si="12"/>
        <v>0</v>
      </c>
    </row>
    <row r="198" spans="1:19" ht="44.45" customHeight="1" x14ac:dyDescent="0.3">
      <c r="A198" s="25" t="s">
        <v>27</v>
      </c>
      <c r="B198" s="26" t="s">
        <v>181</v>
      </c>
      <c r="C198" s="27" t="s">
        <v>9</v>
      </c>
      <c r="D198" s="28">
        <v>100</v>
      </c>
      <c r="E198" s="40"/>
      <c r="F198" s="28">
        <f t="shared" si="12"/>
        <v>0</v>
      </c>
    </row>
    <row r="199" spans="1:19" x14ac:dyDescent="0.3">
      <c r="A199" s="25"/>
      <c r="B199" s="26" t="s">
        <v>2</v>
      </c>
      <c r="C199" s="27"/>
      <c r="D199" s="28"/>
      <c r="E199" s="27"/>
      <c r="F199" s="31">
        <f>SUM(F189:F198)</f>
        <v>0</v>
      </c>
    </row>
    <row r="200" spans="1:19" ht="16.149999999999999" customHeight="1" x14ac:dyDescent="0.3"/>
    <row r="201" spans="1:19" s="17" customFormat="1" x14ac:dyDescent="0.3">
      <c r="A201" s="2" t="s">
        <v>44</v>
      </c>
      <c r="B201" s="18" t="s">
        <v>15</v>
      </c>
      <c r="C201" s="15"/>
      <c r="D201" s="16"/>
      <c r="E201" s="15"/>
      <c r="F201" s="16"/>
    </row>
    <row r="202" spans="1:19" ht="15.6" customHeight="1" x14ac:dyDescent="0.3"/>
    <row r="203" spans="1:19" ht="30" customHeight="1" x14ac:dyDescent="0.3">
      <c r="A203" s="25" t="s">
        <v>19</v>
      </c>
      <c r="B203" s="26" t="s">
        <v>79</v>
      </c>
      <c r="C203" s="27" t="s">
        <v>9</v>
      </c>
      <c r="D203" s="28">
        <v>115</v>
      </c>
      <c r="E203" s="40"/>
      <c r="F203" s="28">
        <f>D203*E203</f>
        <v>0</v>
      </c>
    </row>
    <row r="204" spans="1:19" ht="25.5" x14ac:dyDescent="0.3">
      <c r="A204" s="25" t="s">
        <v>20</v>
      </c>
      <c r="B204" s="26" t="s">
        <v>80</v>
      </c>
      <c r="C204" s="27" t="s">
        <v>9</v>
      </c>
      <c r="D204" s="28">
        <v>40</v>
      </c>
      <c r="E204" s="40"/>
      <c r="F204" s="28">
        <f>D204*E204</f>
        <v>0</v>
      </c>
    </row>
    <row r="205" spans="1:19" s="11" customFormat="1" ht="25.5" x14ac:dyDescent="0.3">
      <c r="A205" s="25" t="s">
        <v>21</v>
      </c>
      <c r="B205" s="26" t="s">
        <v>81</v>
      </c>
      <c r="C205" s="27" t="s">
        <v>17</v>
      </c>
      <c r="D205" s="28">
        <v>15</v>
      </c>
      <c r="E205" s="40"/>
      <c r="F205" s="28">
        <f>D205*E205</f>
        <v>0</v>
      </c>
      <c r="G205" s="12"/>
      <c r="H205" s="12"/>
      <c r="I205" s="12"/>
      <c r="J205" s="12"/>
      <c r="K205" s="12"/>
      <c r="L205" s="12"/>
      <c r="M205" s="12"/>
      <c r="N205" s="12"/>
      <c r="O205" s="12"/>
      <c r="P205" s="12"/>
      <c r="Q205" s="12"/>
      <c r="R205" s="12"/>
      <c r="S205" s="12"/>
    </row>
    <row r="206" spans="1:19" x14ac:dyDescent="0.3">
      <c r="A206" s="25"/>
      <c r="B206" s="26" t="s">
        <v>2</v>
      </c>
      <c r="C206" s="27"/>
      <c r="D206" s="28"/>
      <c r="E206" s="27"/>
      <c r="F206" s="31">
        <f>SUM(F203:F205)</f>
        <v>0</v>
      </c>
    </row>
    <row r="207" spans="1:19" ht="13.5" customHeight="1" x14ac:dyDescent="0.3"/>
    <row r="208" spans="1:19" s="17" customFormat="1" ht="16.149999999999999" customHeight="1" x14ac:dyDescent="0.3">
      <c r="A208" s="2" t="s">
        <v>46</v>
      </c>
      <c r="B208" s="18" t="s">
        <v>16</v>
      </c>
      <c r="C208" s="15"/>
      <c r="D208" s="16"/>
      <c r="E208" s="15"/>
      <c r="F208" s="16"/>
    </row>
    <row r="209" spans="1:6" ht="15.6" customHeight="1" x14ac:dyDescent="0.3"/>
    <row r="210" spans="1:6" ht="38.25" x14ac:dyDescent="0.3">
      <c r="A210" s="25" t="s">
        <v>19</v>
      </c>
      <c r="B210" s="26" t="s">
        <v>58</v>
      </c>
      <c r="C210" s="27" t="s">
        <v>9</v>
      </c>
      <c r="D210" s="28">
        <v>210</v>
      </c>
      <c r="E210" s="40"/>
      <c r="F210" s="28">
        <f>D210*E210</f>
        <v>0</v>
      </c>
    </row>
    <row r="211" spans="1:6" x14ac:dyDescent="0.3">
      <c r="A211" s="25"/>
      <c r="B211" s="26" t="s">
        <v>2</v>
      </c>
      <c r="C211" s="27"/>
      <c r="D211" s="28"/>
      <c r="E211" s="27"/>
      <c r="F211" s="31">
        <f>SUM(F210)</f>
        <v>0</v>
      </c>
    </row>
    <row r="213" spans="1:6" x14ac:dyDescent="0.3">
      <c r="A213" s="2" t="s">
        <v>48</v>
      </c>
      <c r="B213" s="18" t="s">
        <v>185</v>
      </c>
    </row>
    <row r="214" spans="1:6" ht="60" customHeight="1" x14ac:dyDescent="0.3">
      <c r="B214" s="19" t="s">
        <v>195</v>
      </c>
    </row>
    <row r="215" spans="1:6" ht="155.44999999999999" customHeight="1" x14ac:dyDescent="0.3">
      <c r="B215" s="19" t="s">
        <v>194</v>
      </c>
    </row>
    <row r="216" spans="1:6" ht="16.149999999999999" customHeight="1" x14ac:dyDescent="0.3"/>
    <row r="217" spans="1:6" ht="60" customHeight="1" x14ac:dyDescent="0.3">
      <c r="A217" s="25" t="s">
        <v>19</v>
      </c>
      <c r="B217" s="30" t="s">
        <v>188</v>
      </c>
      <c r="C217" s="27" t="s">
        <v>18</v>
      </c>
      <c r="D217" s="28">
        <v>10</v>
      </c>
      <c r="E217" s="40"/>
      <c r="F217" s="28">
        <f t="shared" ref="F217:F230" si="13">D217*E217</f>
        <v>0</v>
      </c>
    </row>
    <row r="218" spans="1:6" ht="25.5" x14ac:dyDescent="0.3">
      <c r="A218" s="25" t="s">
        <v>20</v>
      </c>
      <c r="B218" s="30" t="s">
        <v>187</v>
      </c>
      <c r="C218" s="27" t="s">
        <v>9</v>
      </c>
      <c r="D218" s="28">
        <v>550</v>
      </c>
      <c r="E218" s="40"/>
      <c r="F218" s="28">
        <f t="shared" si="13"/>
        <v>0</v>
      </c>
    </row>
    <row r="219" spans="1:6" ht="38.25" x14ac:dyDescent="0.3">
      <c r="A219" s="25" t="s">
        <v>21</v>
      </c>
      <c r="B219" s="30" t="s">
        <v>189</v>
      </c>
      <c r="C219" s="27" t="s">
        <v>18</v>
      </c>
      <c r="D219" s="28">
        <v>170</v>
      </c>
      <c r="E219" s="40"/>
      <c r="F219" s="28">
        <f t="shared" si="13"/>
        <v>0</v>
      </c>
    </row>
    <row r="220" spans="1:6" ht="63.75" x14ac:dyDescent="0.3">
      <c r="A220" s="25" t="s">
        <v>22</v>
      </c>
      <c r="B220" s="30" t="s">
        <v>191</v>
      </c>
      <c r="C220" s="27" t="s">
        <v>18</v>
      </c>
      <c r="D220" s="28">
        <v>110</v>
      </c>
      <c r="E220" s="40"/>
      <c r="F220" s="28">
        <f t="shared" si="13"/>
        <v>0</v>
      </c>
    </row>
    <row r="221" spans="1:6" ht="58.15" customHeight="1" x14ac:dyDescent="0.3">
      <c r="A221" s="25" t="s">
        <v>23</v>
      </c>
      <c r="B221" s="30" t="s">
        <v>192</v>
      </c>
      <c r="C221" s="27" t="s">
        <v>17</v>
      </c>
      <c r="D221" s="28">
        <v>65</v>
      </c>
      <c r="E221" s="40"/>
      <c r="F221" s="28">
        <f t="shared" si="13"/>
        <v>0</v>
      </c>
    </row>
    <row r="222" spans="1:6" ht="51" x14ac:dyDescent="0.3">
      <c r="A222" s="25" t="s">
        <v>24</v>
      </c>
      <c r="B222" s="30" t="s">
        <v>193</v>
      </c>
      <c r="C222" s="27" t="s">
        <v>17</v>
      </c>
      <c r="D222" s="28">
        <v>20</v>
      </c>
      <c r="E222" s="40"/>
      <c r="F222" s="28">
        <f t="shared" si="13"/>
        <v>0</v>
      </c>
    </row>
    <row r="223" spans="1:6" ht="38.25" x14ac:dyDescent="0.3">
      <c r="A223" s="25" t="s">
        <v>25</v>
      </c>
      <c r="B223" s="30" t="s">
        <v>201</v>
      </c>
      <c r="C223" s="27" t="s">
        <v>17</v>
      </c>
      <c r="D223" s="28">
        <v>30</v>
      </c>
      <c r="E223" s="40"/>
      <c r="F223" s="28">
        <f t="shared" si="13"/>
        <v>0</v>
      </c>
    </row>
    <row r="224" spans="1:6" ht="25.5" x14ac:dyDescent="0.3">
      <c r="A224" s="25" t="s">
        <v>26</v>
      </c>
      <c r="B224" s="30" t="s">
        <v>177</v>
      </c>
      <c r="C224" s="27" t="s">
        <v>18</v>
      </c>
      <c r="D224" s="28">
        <v>2</v>
      </c>
      <c r="E224" s="40"/>
      <c r="F224" s="28">
        <f t="shared" si="13"/>
        <v>0</v>
      </c>
    </row>
    <row r="225" spans="1:793" ht="165.75" x14ac:dyDescent="0.3">
      <c r="A225" s="25" t="s">
        <v>27</v>
      </c>
      <c r="B225" s="30" t="s">
        <v>205</v>
      </c>
      <c r="C225" s="27" t="s">
        <v>9</v>
      </c>
      <c r="D225" s="28">
        <v>200</v>
      </c>
      <c r="E225" s="40"/>
      <c r="F225" s="28">
        <f t="shared" si="13"/>
        <v>0</v>
      </c>
    </row>
    <row r="226" spans="1:793" ht="51" x14ac:dyDescent="0.3">
      <c r="A226" s="25" t="s">
        <v>28</v>
      </c>
      <c r="B226" s="30" t="s">
        <v>204</v>
      </c>
      <c r="C226" s="27" t="s">
        <v>9</v>
      </c>
      <c r="D226" s="28">
        <v>350</v>
      </c>
      <c r="E226" s="40"/>
      <c r="F226" s="28">
        <f t="shared" si="13"/>
        <v>0</v>
      </c>
    </row>
    <row r="227" spans="1:793" ht="112.9" customHeight="1" x14ac:dyDescent="0.3">
      <c r="A227" s="25" t="s">
        <v>29</v>
      </c>
      <c r="B227" s="30" t="s">
        <v>203</v>
      </c>
      <c r="C227" s="27" t="s">
        <v>9</v>
      </c>
      <c r="D227" s="28">
        <v>350</v>
      </c>
      <c r="E227" s="40"/>
      <c r="F227" s="28">
        <f t="shared" si="13"/>
        <v>0</v>
      </c>
    </row>
    <row r="228" spans="1:793" ht="114.6" customHeight="1" x14ac:dyDescent="0.3">
      <c r="A228" s="25" t="s">
        <v>30</v>
      </c>
      <c r="B228" s="30" t="s">
        <v>202</v>
      </c>
      <c r="C228" s="27" t="s">
        <v>9</v>
      </c>
      <c r="D228" s="28">
        <v>350</v>
      </c>
      <c r="E228" s="40"/>
      <c r="F228" s="28">
        <f t="shared" si="13"/>
        <v>0</v>
      </c>
    </row>
    <row r="229" spans="1:793" ht="76.5" x14ac:dyDescent="0.3">
      <c r="A229" s="25" t="s">
        <v>31</v>
      </c>
      <c r="B229" s="30" t="s">
        <v>197</v>
      </c>
      <c r="C229" s="27" t="s">
        <v>18</v>
      </c>
      <c r="D229" s="28">
        <v>15</v>
      </c>
      <c r="E229" s="40"/>
      <c r="F229" s="28">
        <f t="shared" si="13"/>
        <v>0</v>
      </c>
    </row>
    <row r="230" spans="1:793" s="11" customFormat="1" x14ac:dyDescent="0.3">
      <c r="A230" s="25" t="s">
        <v>78</v>
      </c>
      <c r="B230" s="26" t="s">
        <v>190</v>
      </c>
      <c r="C230" s="27" t="s">
        <v>17</v>
      </c>
      <c r="D230" s="28">
        <v>50</v>
      </c>
      <c r="E230" s="40"/>
      <c r="F230" s="28">
        <f t="shared" si="13"/>
        <v>0</v>
      </c>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c r="AR230" s="12"/>
      <c r="AS230" s="12"/>
      <c r="AT230" s="12"/>
      <c r="AU230" s="12"/>
      <c r="AV230" s="12"/>
      <c r="AW230" s="12"/>
      <c r="AX230" s="12"/>
      <c r="AY230" s="12"/>
      <c r="AZ230" s="12"/>
      <c r="BA230" s="12"/>
      <c r="BB230" s="12"/>
      <c r="BC230" s="12"/>
      <c r="BD230" s="12"/>
      <c r="BE230" s="12"/>
      <c r="BF230" s="12"/>
      <c r="BG230" s="12"/>
      <c r="BH230" s="12"/>
      <c r="BI230" s="12"/>
      <c r="BJ230" s="12"/>
      <c r="BK230" s="12"/>
      <c r="BL230" s="12"/>
      <c r="BM230" s="12"/>
      <c r="BN230" s="12"/>
      <c r="BO230" s="12"/>
      <c r="BP230" s="12"/>
      <c r="BQ230" s="12"/>
      <c r="BR230" s="12"/>
      <c r="BS230" s="12"/>
      <c r="BT230" s="12"/>
      <c r="BU230" s="12"/>
      <c r="BV230" s="12"/>
      <c r="BW230" s="12"/>
      <c r="BX230" s="12"/>
      <c r="BY230" s="12"/>
      <c r="BZ230" s="12"/>
      <c r="CA230" s="12"/>
      <c r="CB230" s="12"/>
      <c r="CC230" s="12"/>
      <c r="CD230" s="12"/>
      <c r="CE230" s="12"/>
      <c r="CF230" s="12"/>
      <c r="CG230" s="12"/>
      <c r="CH230" s="12"/>
      <c r="CI230" s="12"/>
      <c r="CJ230" s="12"/>
      <c r="CK230" s="12"/>
      <c r="CL230" s="12"/>
      <c r="CM230" s="12"/>
      <c r="CN230" s="12"/>
      <c r="CO230" s="12"/>
      <c r="CP230" s="12"/>
      <c r="CQ230" s="12"/>
      <c r="CR230" s="12"/>
      <c r="CS230" s="12"/>
      <c r="CT230" s="12"/>
      <c r="CU230" s="12"/>
      <c r="CV230" s="12"/>
      <c r="CW230" s="12"/>
      <c r="CX230" s="12"/>
      <c r="CY230" s="12"/>
      <c r="CZ230" s="12"/>
      <c r="DA230" s="12"/>
      <c r="DB230" s="12"/>
      <c r="DC230" s="12"/>
      <c r="DD230" s="12"/>
      <c r="DE230" s="12"/>
      <c r="DF230" s="12"/>
      <c r="DG230" s="12"/>
      <c r="DH230" s="12"/>
      <c r="DI230" s="12"/>
      <c r="DJ230" s="12"/>
      <c r="DK230" s="12"/>
      <c r="DL230" s="12"/>
      <c r="DM230" s="12"/>
      <c r="DN230" s="12"/>
      <c r="DO230" s="12"/>
      <c r="DP230" s="12"/>
      <c r="DQ230" s="12"/>
      <c r="DR230" s="12"/>
      <c r="DS230" s="12"/>
      <c r="DT230" s="12"/>
      <c r="DU230" s="12"/>
      <c r="DV230" s="12"/>
      <c r="DW230" s="12"/>
      <c r="DX230" s="12"/>
      <c r="DY230" s="12"/>
      <c r="DZ230" s="12"/>
      <c r="EA230" s="12"/>
      <c r="EB230" s="12"/>
      <c r="EC230" s="12"/>
      <c r="ED230" s="12"/>
      <c r="EE230" s="12"/>
      <c r="EF230" s="12"/>
      <c r="EG230" s="12"/>
      <c r="EH230" s="12"/>
      <c r="EI230" s="12"/>
      <c r="EJ230" s="12"/>
      <c r="EK230" s="12"/>
      <c r="EL230" s="12"/>
      <c r="EM230" s="12"/>
      <c r="EN230" s="12"/>
      <c r="EO230" s="12"/>
      <c r="EP230" s="12"/>
      <c r="EQ230" s="12"/>
      <c r="ER230" s="12"/>
      <c r="ES230" s="12"/>
      <c r="ET230" s="12"/>
      <c r="EU230" s="12"/>
      <c r="EV230" s="12"/>
      <c r="EW230" s="12"/>
      <c r="EX230" s="12"/>
      <c r="EY230" s="12"/>
      <c r="EZ230" s="12"/>
      <c r="FA230" s="12"/>
      <c r="FB230" s="12"/>
      <c r="FC230" s="12"/>
      <c r="FD230" s="12"/>
      <c r="FE230" s="12"/>
      <c r="FF230" s="12"/>
      <c r="FG230" s="12"/>
      <c r="FH230" s="12"/>
      <c r="FI230" s="12"/>
      <c r="FJ230" s="12"/>
      <c r="FK230" s="12"/>
      <c r="FL230" s="12"/>
      <c r="FM230" s="12"/>
      <c r="FN230" s="12"/>
      <c r="FO230" s="12"/>
      <c r="FP230" s="12"/>
      <c r="FQ230" s="12"/>
      <c r="FR230" s="12"/>
      <c r="FS230" s="12"/>
      <c r="FT230" s="12"/>
      <c r="FU230" s="12"/>
      <c r="FV230" s="12"/>
      <c r="FW230" s="12"/>
      <c r="FX230" s="12"/>
      <c r="FY230" s="12"/>
      <c r="FZ230" s="12"/>
      <c r="GA230" s="12"/>
      <c r="GB230" s="12"/>
      <c r="GC230" s="12"/>
      <c r="GD230" s="12"/>
      <c r="GE230" s="12"/>
      <c r="GF230" s="12"/>
      <c r="GG230" s="12"/>
      <c r="GH230" s="12"/>
      <c r="GI230" s="12"/>
      <c r="GJ230" s="12"/>
      <c r="GK230" s="12"/>
      <c r="GL230" s="12"/>
      <c r="GM230" s="12"/>
      <c r="GN230" s="12"/>
      <c r="GO230" s="12"/>
      <c r="GP230" s="12"/>
      <c r="GQ230" s="12"/>
      <c r="GR230" s="12"/>
      <c r="GS230" s="12"/>
      <c r="GT230" s="12"/>
      <c r="GU230" s="12"/>
      <c r="GV230" s="12"/>
      <c r="GW230" s="12"/>
      <c r="GX230" s="12"/>
      <c r="GY230" s="12"/>
      <c r="GZ230" s="12"/>
      <c r="HA230" s="12"/>
      <c r="HB230" s="12"/>
      <c r="HC230" s="12"/>
      <c r="HD230" s="12"/>
      <c r="HE230" s="12"/>
      <c r="HF230" s="12"/>
      <c r="HG230" s="12"/>
      <c r="HH230" s="12"/>
      <c r="HI230" s="12"/>
      <c r="HJ230" s="12"/>
      <c r="HK230" s="12"/>
      <c r="HL230" s="12"/>
      <c r="HM230" s="12"/>
      <c r="HN230" s="12"/>
      <c r="HO230" s="12"/>
      <c r="HP230" s="12"/>
      <c r="HQ230" s="12"/>
      <c r="HR230" s="12"/>
      <c r="HS230" s="12"/>
      <c r="HT230" s="12"/>
      <c r="HU230" s="12"/>
      <c r="HV230" s="12"/>
      <c r="HW230" s="12"/>
      <c r="HX230" s="12"/>
      <c r="HY230" s="12"/>
      <c r="HZ230" s="12"/>
      <c r="IA230" s="12"/>
      <c r="IB230" s="12"/>
      <c r="IC230" s="12"/>
      <c r="ID230" s="12"/>
      <c r="IE230" s="12"/>
      <c r="IF230" s="12"/>
      <c r="IG230" s="12"/>
      <c r="IH230" s="12"/>
      <c r="II230" s="12"/>
      <c r="IJ230" s="12"/>
      <c r="IK230" s="12"/>
      <c r="IL230" s="12"/>
      <c r="IM230" s="12"/>
      <c r="IN230" s="12"/>
      <c r="IO230" s="12"/>
      <c r="IP230" s="12"/>
      <c r="IQ230" s="12"/>
      <c r="IR230" s="12"/>
      <c r="IS230" s="12"/>
      <c r="IT230" s="12"/>
      <c r="IU230" s="12"/>
      <c r="IV230" s="12"/>
      <c r="IW230" s="12"/>
      <c r="IX230" s="12"/>
      <c r="IY230" s="12"/>
      <c r="IZ230" s="12"/>
      <c r="JA230" s="12"/>
      <c r="JB230" s="12"/>
      <c r="JC230" s="12"/>
      <c r="JD230" s="12"/>
      <c r="JE230" s="12"/>
      <c r="JF230" s="12"/>
      <c r="JG230" s="12"/>
      <c r="JH230" s="12"/>
      <c r="JI230" s="12"/>
      <c r="JJ230" s="12"/>
      <c r="JK230" s="12"/>
      <c r="JL230" s="12"/>
      <c r="JM230" s="12"/>
      <c r="JN230" s="12"/>
      <c r="JO230" s="12"/>
      <c r="JP230" s="12"/>
      <c r="JQ230" s="12"/>
      <c r="JR230" s="12"/>
      <c r="JS230" s="12"/>
      <c r="JT230" s="12"/>
      <c r="JU230" s="12"/>
      <c r="JV230" s="12"/>
      <c r="JW230" s="12"/>
      <c r="JX230" s="12"/>
      <c r="JY230" s="12"/>
      <c r="JZ230" s="12"/>
      <c r="KA230" s="12"/>
      <c r="KB230" s="12"/>
      <c r="KC230" s="12"/>
      <c r="KD230" s="12"/>
      <c r="KE230" s="12"/>
      <c r="KF230" s="12"/>
      <c r="KG230" s="12"/>
      <c r="KH230" s="12"/>
      <c r="KI230" s="12"/>
      <c r="KJ230" s="12"/>
      <c r="KK230" s="12"/>
      <c r="KL230" s="12"/>
      <c r="KM230" s="12"/>
      <c r="KN230" s="12"/>
      <c r="KO230" s="12"/>
      <c r="KP230" s="12"/>
      <c r="KQ230" s="12"/>
      <c r="KR230" s="12"/>
      <c r="KS230" s="12"/>
      <c r="KT230" s="12"/>
      <c r="KU230" s="12"/>
      <c r="KV230" s="12"/>
      <c r="KW230" s="12"/>
      <c r="KX230" s="12"/>
      <c r="KY230" s="12"/>
      <c r="KZ230" s="12"/>
      <c r="LA230" s="12"/>
      <c r="LB230" s="12"/>
      <c r="LC230" s="12"/>
      <c r="LD230" s="12"/>
      <c r="LE230" s="12"/>
      <c r="LF230" s="12"/>
      <c r="LG230" s="12"/>
      <c r="LH230" s="12"/>
      <c r="LI230" s="12"/>
      <c r="LJ230" s="12"/>
      <c r="LK230" s="12"/>
      <c r="LL230" s="12"/>
      <c r="LM230" s="12"/>
      <c r="LN230" s="12"/>
      <c r="LO230" s="12"/>
      <c r="LP230" s="12"/>
      <c r="LQ230" s="12"/>
      <c r="LR230" s="12"/>
      <c r="LS230" s="12"/>
      <c r="LT230" s="12"/>
      <c r="LU230" s="12"/>
      <c r="LV230" s="12"/>
      <c r="LW230" s="12"/>
      <c r="LX230" s="12"/>
      <c r="LY230" s="12"/>
      <c r="LZ230" s="12"/>
      <c r="MA230" s="12"/>
      <c r="MB230" s="12"/>
      <c r="MC230" s="12"/>
      <c r="MD230" s="12"/>
      <c r="ME230" s="12"/>
      <c r="MF230" s="12"/>
      <c r="MG230" s="12"/>
      <c r="MH230" s="12"/>
      <c r="MI230" s="12"/>
      <c r="MJ230" s="12"/>
      <c r="MK230" s="12"/>
      <c r="ML230" s="12"/>
      <c r="MM230" s="12"/>
      <c r="MN230" s="12"/>
      <c r="MO230" s="12"/>
      <c r="MP230" s="12"/>
      <c r="MQ230" s="12"/>
      <c r="MR230" s="12"/>
      <c r="MS230" s="12"/>
      <c r="MT230" s="12"/>
      <c r="MU230" s="12"/>
      <c r="MV230" s="12"/>
      <c r="MW230" s="12"/>
      <c r="MX230" s="12"/>
      <c r="MY230" s="12"/>
      <c r="MZ230" s="12"/>
      <c r="NA230" s="12"/>
      <c r="NB230" s="12"/>
      <c r="NC230" s="12"/>
      <c r="ND230" s="12"/>
      <c r="NE230" s="12"/>
      <c r="NF230" s="12"/>
      <c r="NG230" s="12"/>
      <c r="NH230" s="12"/>
      <c r="NI230" s="12"/>
      <c r="NJ230" s="12"/>
      <c r="NK230" s="12"/>
      <c r="NL230" s="12"/>
      <c r="NM230" s="12"/>
      <c r="NN230" s="12"/>
      <c r="NO230" s="12"/>
      <c r="NP230" s="12"/>
      <c r="NQ230" s="12"/>
      <c r="NR230" s="12"/>
      <c r="NS230" s="12"/>
      <c r="NT230" s="12"/>
      <c r="NU230" s="12"/>
      <c r="NV230" s="12"/>
      <c r="NW230" s="12"/>
      <c r="NX230" s="12"/>
      <c r="NY230" s="12"/>
      <c r="NZ230" s="12"/>
      <c r="OA230" s="12"/>
      <c r="OB230" s="12"/>
      <c r="OC230" s="12"/>
      <c r="OD230" s="12"/>
      <c r="OE230" s="12"/>
      <c r="OF230" s="12"/>
      <c r="OG230" s="12"/>
      <c r="OH230" s="12"/>
      <c r="OI230" s="12"/>
      <c r="OJ230" s="12"/>
      <c r="OK230" s="12"/>
      <c r="OL230" s="12"/>
      <c r="OM230" s="12"/>
      <c r="ON230" s="12"/>
      <c r="OO230" s="12"/>
      <c r="OP230" s="12"/>
      <c r="OQ230" s="12"/>
      <c r="OR230" s="12"/>
      <c r="OS230" s="12"/>
      <c r="OT230" s="12"/>
      <c r="OU230" s="12"/>
      <c r="OV230" s="12"/>
      <c r="OW230" s="12"/>
      <c r="OX230" s="12"/>
      <c r="OY230" s="12"/>
      <c r="OZ230" s="12"/>
      <c r="PA230" s="12"/>
      <c r="PB230" s="12"/>
      <c r="PC230" s="12"/>
      <c r="PD230" s="12"/>
      <c r="PE230" s="12"/>
      <c r="PF230" s="12"/>
      <c r="PG230" s="12"/>
      <c r="PH230" s="12"/>
      <c r="PI230" s="12"/>
      <c r="PJ230" s="12"/>
      <c r="PK230" s="12"/>
      <c r="PL230" s="12"/>
      <c r="PM230" s="12"/>
      <c r="PN230" s="12"/>
      <c r="PO230" s="12"/>
      <c r="PP230" s="12"/>
      <c r="PQ230" s="12"/>
      <c r="PR230" s="12"/>
      <c r="PS230" s="12"/>
      <c r="PT230" s="12"/>
      <c r="PU230" s="12"/>
      <c r="PV230" s="12"/>
      <c r="PW230" s="12"/>
      <c r="PX230" s="12"/>
      <c r="PY230" s="12"/>
      <c r="PZ230" s="12"/>
      <c r="QA230" s="12"/>
      <c r="QB230" s="12"/>
      <c r="QC230" s="12"/>
      <c r="QD230" s="12"/>
      <c r="QE230" s="12"/>
      <c r="QF230" s="12"/>
      <c r="QG230" s="12"/>
      <c r="QH230" s="12"/>
      <c r="QI230" s="12"/>
      <c r="QJ230" s="12"/>
      <c r="QK230" s="12"/>
      <c r="QL230" s="12"/>
      <c r="QM230" s="12"/>
      <c r="QN230" s="12"/>
      <c r="QO230" s="12"/>
      <c r="QP230" s="12"/>
      <c r="QQ230" s="12"/>
      <c r="QR230" s="12"/>
      <c r="QS230" s="12"/>
      <c r="QT230" s="12"/>
      <c r="QU230" s="12"/>
      <c r="QV230" s="12"/>
      <c r="QW230" s="12"/>
      <c r="QX230" s="12"/>
      <c r="QY230" s="12"/>
      <c r="QZ230" s="12"/>
      <c r="RA230" s="12"/>
      <c r="RB230" s="12"/>
      <c r="RC230" s="12"/>
      <c r="RD230" s="12"/>
      <c r="RE230" s="12"/>
      <c r="RF230" s="12"/>
      <c r="RG230" s="12"/>
      <c r="RH230" s="12"/>
      <c r="RI230" s="12"/>
      <c r="RJ230" s="12"/>
      <c r="RK230" s="12"/>
      <c r="RL230" s="12"/>
      <c r="RM230" s="12"/>
      <c r="RN230" s="12"/>
      <c r="RO230" s="12"/>
      <c r="RP230" s="12"/>
      <c r="RQ230" s="12"/>
      <c r="RR230" s="12"/>
      <c r="RS230" s="12"/>
      <c r="RT230" s="12"/>
      <c r="RU230" s="12"/>
      <c r="RV230" s="12"/>
      <c r="RW230" s="12"/>
      <c r="RX230" s="12"/>
      <c r="RY230" s="12"/>
      <c r="RZ230" s="12"/>
      <c r="SA230" s="12"/>
      <c r="SB230" s="12"/>
      <c r="SC230" s="12"/>
      <c r="SD230" s="12"/>
      <c r="SE230" s="12"/>
      <c r="SF230" s="12"/>
      <c r="SG230" s="12"/>
      <c r="SH230" s="12"/>
      <c r="SI230" s="12"/>
      <c r="SJ230" s="12"/>
      <c r="SK230" s="12"/>
      <c r="SL230" s="12"/>
      <c r="SM230" s="12"/>
      <c r="SN230" s="12"/>
      <c r="SO230" s="12"/>
      <c r="SP230" s="12"/>
      <c r="SQ230" s="12"/>
      <c r="SR230" s="12"/>
      <c r="SS230" s="12"/>
      <c r="ST230" s="12"/>
      <c r="SU230" s="12"/>
      <c r="SV230" s="12"/>
      <c r="SW230" s="12"/>
      <c r="SX230" s="12"/>
      <c r="SY230" s="12"/>
      <c r="SZ230" s="12"/>
      <c r="TA230" s="12"/>
      <c r="TB230" s="12"/>
      <c r="TC230" s="12"/>
      <c r="TD230" s="12"/>
      <c r="TE230" s="12"/>
      <c r="TF230" s="12"/>
      <c r="TG230" s="12"/>
      <c r="TH230" s="12"/>
      <c r="TI230" s="12"/>
      <c r="TJ230" s="12"/>
      <c r="TK230" s="12"/>
      <c r="TL230" s="12"/>
      <c r="TM230" s="12"/>
      <c r="TN230" s="12"/>
      <c r="TO230" s="12"/>
      <c r="TP230" s="12"/>
      <c r="TQ230" s="12"/>
      <c r="TR230" s="12"/>
      <c r="TS230" s="12"/>
      <c r="TT230" s="12"/>
      <c r="TU230" s="12"/>
      <c r="TV230" s="12"/>
      <c r="TW230" s="12"/>
      <c r="TX230" s="12"/>
      <c r="TY230" s="12"/>
      <c r="TZ230" s="12"/>
      <c r="UA230" s="12"/>
      <c r="UB230" s="12"/>
      <c r="UC230" s="12"/>
      <c r="UD230" s="12"/>
      <c r="UE230" s="12"/>
      <c r="UF230" s="12"/>
      <c r="UG230" s="12"/>
      <c r="UH230" s="12"/>
      <c r="UI230" s="12"/>
      <c r="UJ230" s="12"/>
      <c r="UK230" s="12"/>
      <c r="UL230" s="12"/>
      <c r="UM230" s="12"/>
      <c r="UN230" s="12"/>
      <c r="UO230" s="12"/>
      <c r="UP230" s="12"/>
      <c r="UQ230" s="12"/>
      <c r="UR230" s="12"/>
      <c r="US230" s="12"/>
      <c r="UT230" s="12"/>
      <c r="UU230" s="12"/>
      <c r="UV230" s="12"/>
      <c r="UW230" s="12"/>
      <c r="UX230" s="12"/>
      <c r="UY230" s="12"/>
      <c r="UZ230" s="12"/>
      <c r="VA230" s="12"/>
      <c r="VB230" s="12"/>
      <c r="VC230" s="12"/>
      <c r="VD230" s="12"/>
      <c r="VE230" s="12"/>
      <c r="VF230" s="12"/>
      <c r="VG230" s="12"/>
      <c r="VH230" s="12"/>
      <c r="VI230" s="12"/>
      <c r="VJ230" s="12"/>
      <c r="VK230" s="12"/>
      <c r="VL230" s="12"/>
      <c r="VM230" s="12"/>
      <c r="VN230" s="12"/>
      <c r="VO230" s="12"/>
      <c r="VP230" s="12"/>
      <c r="VQ230" s="12"/>
      <c r="VR230" s="12"/>
      <c r="VS230" s="12"/>
      <c r="VT230" s="12"/>
      <c r="VU230" s="12"/>
      <c r="VV230" s="12"/>
      <c r="VW230" s="12"/>
      <c r="VX230" s="12"/>
      <c r="VY230" s="12"/>
      <c r="VZ230" s="12"/>
      <c r="WA230" s="12"/>
      <c r="WB230" s="12"/>
      <c r="WC230" s="12"/>
      <c r="WD230" s="12"/>
      <c r="WE230" s="12"/>
      <c r="WF230" s="12"/>
      <c r="WG230" s="12"/>
      <c r="WH230" s="12"/>
      <c r="WI230" s="12"/>
      <c r="WJ230" s="12"/>
      <c r="WK230" s="12"/>
      <c r="WL230" s="12"/>
      <c r="WM230" s="12"/>
      <c r="WN230" s="12"/>
      <c r="WO230" s="12"/>
      <c r="WP230" s="12"/>
      <c r="WQ230" s="12"/>
      <c r="WR230" s="12"/>
      <c r="WS230" s="12"/>
      <c r="WT230" s="12"/>
      <c r="WU230" s="12"/>
      <c r="WV230" s="12"/>
      <c r="WW230" s="12"/>
      <c r="WX230" s="12"/>
      <c r="WY230" s="12"/>
      <c r="WZ230" s="12"/>
      <c r="XA230" s="12"/>
      <c r="XB230" s="12"/>
      <c r="XC230" s="12"/>
      <c r="XD230" s="12"/>
      <c r="XE230" s="12"/>
      <c r="XF230" s="12"/>
      <c r="XG230" s="12"/>
      <c r="XH230" s="12"/>
      <c r="XI230" s="12"/>
      <c r="XJ230" s="12"/>
      <c r="XK230" s="12"/>
      <c r="XL230" s="12"/>
      <c r="XM230" s="12"/>
      <c r="XN230" s="12"/>
      <c r="XO230" s="12"/>
      <c r="XP230" s="12"/>
      <c r="XQ230" s="12"/>
      <c r="XR230" s="12"/>
      <c r="XS230" s="12"/>
      <c r="XT230" s="12"/>
      <c r="XU230" s="12"/>
      <c r="XV230" s="12"/>
      <c r="XW230" s="12"/>
      <c r="XX230" s="12"/>
      <c r="XY230" s="12"/>
      <c r="XZ230" s="12"/>
      <c r="YA230" s="12"/>
      <c r="YB230" s="12"/>
      <c r="YC230" s="12"/>
      <c r="YD230" s="12"/>
      <c r="YE230" s="12"/>
      <c r="YF230" s="12"/>
      <c r="YG230" s="12"/>
      <c r="YH230" s="12"/>
      <c r="YI230" s="12"/>
      <c r="YJ230" s="12"/>
      <c r="YK230" s="12"/>
      <c r="YL230" s="12"/>
      <c r="YM230" s="12"/>
      <c r="YN230" s="12"/>
      <c r="YO230" s="12"/>
      <c r="YP230" s="12"/>
      <c r="YQ230" s="12"/>
      <c r="YR230" s="12"/>
      <c r="YS230" s="12"/>
      <c r="YT230" s="12"/>
      <c r="YU230" s="12"/>
      <c r="YV230" s="12"/>
      <c r="YW230" s="12"/>
      <c r="YX230" s="12"/>
      <c r="YY230" s="12"/>
      <c r="YZ230" s="12"/>
      <c r="ZA230" s="12"/>
      <c r="ZB230" s="12"/>
      <c r="ZC230" s="12"/>
      <c r="ZD230" s="12"/>
      <c r="ZE230" s="12"/>
      <c r="ZF230" s="12"/>
      <c r="ZG230" s="12"/>
      <c r="ZH230" s="12"/>
      <c r="ZI230" s="12"/>
      <c r="ZJ230" s="12"/>
      <c r="ZK230" s="12"/>
      <c r="ZL230" s="12"/>
      <c r="ZM230" s="12"/>
      <c r="ZN230" s="12"/>
      <c r="ZO230" s="12"/>
      <c r="ZP230" s="12"/>
      <c r="ZQ230" s="12"/>
      <c r="ZR230" s="12"/>
      <c r="ZS230" s="12"/>
      <c r="ZT230" s="12"/>
      <c r="ZU230" s="12"/>
      <c r="ZV230" s="12"/>
      <c r="ZW230" s="12"/>
      <c r="ZX230" s="12"/>
      <c r="ZY230" s="12"/>
      <c r="ZZ230" s="12"/>
      <c r="AAA230" s="12"/>
      <c r="AAB230" s="12"/>
      <c r="AAC230" s="12"/>
      <c r="AAD230" s="12"/>
      <c r="AAE230" s="12"/>
      <c r="AAF230" s="12"/>
      <c r="AAG230" s="12"/>
      <c r="AAH230" s="12"/>
      <c r="AAI230" s="12"/>
      <c r="AAJ230" s="12"/>
      <c r="AAK230" s="12"/>
      <c r="AAL230" s="12"/>
      <c r="AAM230" s="12"/>
      <c r="AAN230" s="12"/>
      <c r="AAO230" s="12"/>
      <c r="AAP230" s="12"/>
      <c r="AAQ230" s="12"/>
      <c r="AAR230" s="12"/>
      <c r="AAS230" s="12"/>
      <c r="AAT230" s="12"/>
      <c r="AAU230" s="12"/>
      <c r="AAV230" s="12"/>
      <c r="AAW230" s="12" t="s">
        <v>56</v>
      </c>
      <c r="AAX230" s="12"/>
      <c r="AAY230" s="12"/>
      <c r="AAZ230" s="12"/>
      <c r="ABA230" s="12"/>
      <c r="ABB230" s="12"/>
      <c r="ABC230" s="12"/>
      <c r="ABD230" s="12"/>
      <c r="ABE230" s="12"/>
      <c r="ABF230" s="12"/>
      <c r="ABG230" s="12"/>
      <c r="ABH230" s="12"/>
      <c r="ABI230" s="12"/>
      <c r="ABJ230" s="12"/>
      <c r="ABK230" s="12"/>
      <c r="ABL230" s="12"/>
      <c r="ABM230" s="12"/>
      <c r="ABN230" s="12"/>
      <c r="ABO230" s="12"/>
      <c r="ABP230" s="12"/>
      <c r="ABQ230" s="12"/>
      <c r="ABR230" s="12"/>
      <c r="ABS230" s="12"/>
      <c r="ABT230" s="12"/>
      <c r="ABU230" s="12"/>
      <c r="ABV230" s="12"/>
      <c r="ABW230" s="12"/>
      <c r="ABX230" s="12"/>
      <c r="ABY230" s="12"/>
      <c r="ABZ230" s="12"/>
      <c r="ACA230" s="12"/>
      <c r="ACB230" s="12"/>
      <c r="ACC230" s="12"/>
      <c r="ACD230" s="12"/>
      <c r="ACE230" s="12"/>
      <c r="ACF230" s="12"/>
      <c r="ACG230" s="12"/>
      <c r="ACH230" s="12"/>
      <c r="ACI230" s="12"/>
      <c r="ACJ230" s="12"/>
      <c r="ACK230" s="12"/>
      <c r="ACL230" s="12"/>
      <c r="ACM230" s="12"/>
      <c r="ACN230" s="12"/>
      <c r="ACO230" s="12"/>
      <c r="ACP230" s="12"/>
      <c r="ACQ230" s="12"/>
      <c r="ACR230" s="12"/>
      <c r="ACS230" s="12"/>
      <c r="ACT230" s="12"/>
      <c r="ACU230" s="12"/>
      <c r="ACV230" s="12"/>
      <c r="ACW230" s="12"/>
      <c r="ACX230" s="12"/>
      <c r="ACY230" s="12"/>
      <c r="ACZ230" s="12"/>
      <c r="ADA230" s="12"/>
      <c r="ADB230" s="12"/>
      <c r="ADC230" s="12"/>
      <c r="ADD230" s="12"/>
      <c r="ADE230" s="12"/>
      <c r="ADF230" s="12"/>
      <c r="ADG230" s="12"/>
      <c r="ADH230" s="12"/>
      <c r="ADI230" s="12"/>
      <c r="ADJ230" s="12"/>
      <c r="ADK230" s="12"/>
      <c r="ADL230" s="12"/>
      <c r="ADM230" s="12"/>
    </row>
    <row r="231" spans="1:793" x14ac:dyDescent="0.3">
      <c r="A231" s="25"/>
      <c r="B231" s="26" t="s">
        <v>2</v>
      </c>
      <c r="C231" s="27"/>
      <c r="D231" s="28"/>
      <c r="E231" s="27"/>
      <c r="F231" s="31">
        <f>SUM(F217:F230)</f>
        <v>0</v>
      </c>
    </row>
    <row r="233" spans="1:793" x14ac:dyDescent="0.3">
      <c r="A233" s="13" t="s">
        <v>210</v>
      </c>
      <c r="B233" s="14" t="s">
        <v>200</v>
      </c>
    </row>
    <row r="235" spans="1:793" ht="25.5" x14ac:dyDescent="0.3">
      <c r="A235" s="25" t="s">
        <v>19</v>
      </c>
      <c r="B235" s="30" t="s">
        <v>199</v>
      </c>
      <c r="C235" s="27" t="s">
        <v>96</v>
      </c>
      <c r="D235" s="28">
        <v>1</v>
      </c>
      <c r="E235" s="27"/>
      <c r="F235" s="28">
        <f>(F241+F243+F251)*5%</f>
        <v>0</v>
      </c>
    </row>
    <row r="239" spans="1:793" ht="17.25" customHeight="1" x14ac:dyDescent="0.3">
      <c r="B239" s="14" t="s">
        <v>37</v>
      </c>
    </row>
    <row r="240" spans="1:793" ht="17.25" customHeight="1" x14ac:dyDescent="0.3">
      <c r="B240" s="14"/>
    </row>
    <row r="241" spans="1:6" ht="17.25" customHeight="1" x14ac:dyDescent="0.3">
      <c r="A241" s="22" t="s">
        <v>38</v>
      </c>
      <c r="B241" s="23" t="s">
        <v>94</v>
      </c>
      <c r="C241" s="8"/>
      <c r="D241" s="9"/>
      <c r="E241" s="8"/>
      <c r="F241" s="33">
        <f>F24</f>
        <v>0</v>
      </c>
    </row>
    <row r="243" spans="1:6" x14ac:dyDescent="0.3">
      <c r="A243" s="22" t="s">
        <v>50</v>
      </c>
      <c r="B243" s="23" t="s">
        <v>39</v>
      </c>
      <c r="C243" s="8"/>
      <c r="D243" s="9"/>
      <c r="E243" s="8"/>
      <c r="F243" s="33">
        <f>SUM(F244:F249)</f>
        <v>0</v>
      </c>
    </row>
    <row r="244" spans="1:6" x14ac:dyDescent="0.3">
      <c r="A244" s="2" t="s">
        <v>40</v>
      </c>
      <c r="B244" s="3" t="s">
        <v>209</v>
      </c>
      <c r="F244" s="5">
        <f>F32</f>
        <v>0</v>
      </c>
    </row>
    <row r="245" spans="1:6" x14ac:dyDescent="0.3">
      <c r="A245" s="2" t="s">
        <v>42</v>
      </c>
      <c r="B245" s="3" t="s">
        <v>41</v>
      </c>
      <c r="F245" s="5">
        <f>F42+F51+F60</f>
        <v>0</v>
      </c>
    </row>
    <row r="246" spans="1:6" x14ac:dyDescent="0.3">
      <c r="A246" s="2" t="s">
        <v>44</v>
      </c>
      <c r="B246" s="3" t="s">
        <v>43</v>
      </c>
      <c r="F246" s="5">
        <f>F79+F86+F93</f>
        <v>0</v>
      </c>
    </row>
    <row r="247" spans="1:6" x14ac:dyDescent="0.3">
      <c r="A247" s="2" t="s">
        <v>46</v>
      </c>
      <c r="B247" s="3" t="s">
        <v>45</v>
      </c>
      <c r="F247" s="5">
        <f>F122</f>
        <v>0</v>
      </c>
    </row>
    <row r="248" spans="1:6" x14ac:dyDescent="0.3">
      <c r="A248" s="2" t="s">
        <v>48</v>
      </c>
      <c r="B248" s="3" t="s">
        <v>47</v>
      </c>
      <c r="F248" s="5">
        <f>F138+F146+F152</f>
        <v>0</v>
      </c>
    </row>
    <row r="249" spans="1:6" x14ac:dyDescent="0.3">
      <c r="A249" s="2" t="s">
        <v>52</v>
      </c>
      <c r="B249" s="3" t="s">
        <v>49</v>
      </c>
      <c r="F249" s="5">
        <f>F170</f>
        <v>0</v>
      </c>
    </row>
    <row r="251" spans="1:6" x14ac:dyDescent="0.3">
      <c r="A251" s="22" t="s">
        <v>207</v>
      </c>
      <c r="B251" s="23" t="s">
        <v>54</v>
      </c>
      <c r="C251" s="8"/>
      <c r="D251" s="9"/>
      <c r="E251" s="8"/>
      <c r="F251" s="33">
        <f>SUM(F252:F256)</f>
        <v>0</v>
      </c>
    </row>
    <row r="252" spans="1:6" x14ac:dyDescent="0.3">
      <c r="A252" s="2" t="s">
        <v>40</v>
      </c>
      <c r="B252" s="3" t="s">
        <v>51</v>
      </c>
      <c r="F252" s="5">
        <f>F184</f>
        <v>0</v>
      </c>
    </row>
    <row r="253" spans="1:6" x14ac:dyDescent="0.3">
      <c r="A253" s="2" t="s">
        <v>42</v>
      </c>
      <c r="B253" s="3" t="s">
        <v>14</v>
      </c>
      <c r="F253" s="5">
        <f>F199</f>
        <v>0</v>
      </c>
    </row>
    <row r="254" spans="1:6" x14ac:dyDescent="0.3">
      <c r="A254" s="2" t="s">
        <v>44</v>
      </c>
      <c r="B254" s="3" t="s">
        <v>15</v>
      </c>
      <c r="F254" s="5">
        <f>F206</f>
        <v>0</v>
      </c>
    </row>
    <row r="255" spans="1:6" x14ac:dyDescent="0.3">
      <c r="A255" s="2" t="s">
        <v>46</v>
      </c>
      <c r="B255" s="3" t="s">
        <v>53</v>
      </c>
      <c r="F255" s="5">
        <f>F211</f>
        <v>0</v>
      </c>
    </row>
    <row r="256" spans="1:6" x14ac:dyDescent="0.3">
      <c r="A256" s="2" t="s">
        <v>48</v>
      </c>
      <c r="B256" s="3" t="s">
        <v>185</v>
      </c>
      <c r="F256" s="5">
        <f>F231</f>
        <v>0</v>
      </c>
    </row>
    <row r="258" spans="1:6" x14ac:dyDescent="0.3">
      <c r="A258" s="22" t="s">
        <v>210</v>
      </c>
      <c r="B258" s="23" t="s">
        <v>211</v>
      </c>
      <c r="C258" s="8"/>
      <c r="D258" s="9"/>
      <c r="E258" s="8"/>
      <c r="F258" s="9">
        <f>(F241+F243+F251)*5%</f>
        <v>0</v>
      </c>
    </row>
    <row r="259" spans="1:6" x14ac:dyDescent="0.3">
      <c r="A259" s="13"/>
      <c r="B259" s="20"/>
    </row>
    <row r="261" spans="1:6" x14ac:dyDescent="0.3">
      <c r="A261" s="25"/>
      <c r="B261" s="35" t="s">
        <v>0</v>
      </c>
      <c r="C261" s="27"/>
      <c r="D261" s="28"/>
      <c r="E261" s="27"/>
      <c r="F261" s="31">
        <f>F241+F243+F251+F258</f>
        <v>0</v>
      </c>
    </row>
    <row r="262" spans="1:6" x14ac:dyDescent="0.3">
      <c r="A262" s="25"/>
      <c r="B262" s="26" t="s">
        <v>214</v>
      </c>
      <c r="C262" s="27"/>
      <c r="D262" s="28"/>
      <c r="E262" s="27"/>
      <c r="F262" s="28">
        <f>F261*22%</f>
        <v>0</v>
      </c>
    </row>
    <row r="263" spans="1:6" x14ac:dyDescent="0.3">
      <c r="A263" s="25"/>
      <c r="B263" s="34" t="s">
        <v>215</v>
      </c>
      <c r="C263" s="27"/>
      <c r="D263" s="28"/>
      <c r="E263" s="27"/>
      <c r="F263" s="31">
        <f>F261+F262</f>
        <v>0</v>
      </c>
    </row>
  </sheetData>
  <sheetProtection selectLockedCells="1"/>
  <mergeCells count="11">
    <mergeCell ref="B12:F12"/>
    <mergeCell ref="B14:F14"/>
    <mergeCell ref="B3:F3"/>
    <mergeCell ref="B4:F4"/>
    <mergeCell ref="B5:F5"/>
    <mergeCell ref="B6:F6"/>
    <mergeCell ref="B7:F7"/>
    <mergeCell ref="B8:F8"/>
    <mergeCell ref="B9:F9"/>
    <mergeCell ref="B10:F10"/>
    <mergeCell ref="B11:F11"/>
  </mergeCells>
  <phoneticPr fontId="0" type="noConversion"/>
  <pageMargins left="0.93" right="0.75" top="1" bottom="1" header="0.68" footer="0"/>
  <pageSetup paperSize="9" scale="91" orientation="portrait" horizontalDpi="180" verticalDpi="180" r:id="rId1"/>
  <headerFooter alignWithMargins="0">
    <oddHeader xml:space="preserve">&amp;R&amp;8
&amp;10 </oddHeader>
    <oddFooter>&amp;CŠt.proj.: 581-01/22-PZI&amp;R&amp;P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2</vt:i4>
      </vt:variant>
    </vt:vector>
  </HeadingPairs>
  <TitlesOfParts>
    <vt:vector size="3" baseType="lpstr">
      <vt:lpstr>Gradbeni del</vt:lpstr>
      <vt:lpstr>'Gradbeni del'!Področje_tiskanja</vt:lpstr>
      <vt:lpstr>'Gradbeni del'!Tiskanje_naslovov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Rebernik</dc:creator>
  <cp:lastModifiedBy>Miran Čeh</cp:lastModifiedBy>
  <cp:lastPrinted>2025-03-03T11:59:52Z</cp:lastPrinted>
  <dcterms:created xsi:type="dcterms:W3CDTF">1999-03-19T12:21:32Z</dcterms:created>
  <dcterms:modified xsi:type="dcterms:W3CDTF">2025-04-08T09:43:39Z</dcterms:modified>
</cp:coreProperties>
</file>